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izzofalcone\Documents\SGD\correnti\Trasparenza\PERFORMANCE\2024\2024\"/>
    </mc:Choice>
  </mc:AlternateContent>
  <xr:revisionPtr revIDLastSave="0" documentId="8_{80BA7D77-9A05-410A-AAAA-F1C6E63F7CEE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2024" sheetId="1" r:id="rId1"/>
  </sheets>
  <definedNames>
    <definedName name="_FilterDatabase" localSheetId="0" hidden="1">'2024'!$A$6:$AM$116</definedName>
    <definedName name="_xlnm._FilterDatabase" localSheetId="0" hidden="1">'2024'!$A$6:$AM$117</definedName>
    <definedName name="_xlnm.Print_Area" localSheetId="0">'2024'!$A$3:$AM$117</definedName>
    <definedName name="Print_Area" localSheetId="0">'2024'!$A$5:$AM$116</definedName>
    <definedName name="Print_Titles" localSheetId="0">'2024'!$3:$6</definedName>
  </definedNames>
  <calcPr calcId="191029"/>
</workbook>
</file>

<file path=xl/calcChain.xml><?xml version="1.0" encoding="utf-8"?>
<calcChain xmlns="http://schemas.openxmlformats.org/spreadsheetml/2006/main">
  <c r="T8" i="1" l="1"/>
  <c r="T9" i="1"/>
  <c r="T10" i="1"/>
  <c r="T12" i="1"/>
  <c r="T13" i="1"/>
  <c r="T14" i="1"/>
  <c r="T15" i="1"/>
  <c r="T17" i="1"/>
  <c r="T18" i="1"/>
  <c r="T19" i="1"/>
  <c r="T20" i="1"/>
  <c r="T22" i="1"/>
  <c r="T23" i="1"/>
  <c r="T24" i="1"/>
  <c r="T25" i="1"/>
  <c r="T27" i="1"/>
  <c r="T28" i="1"/>
  <c r="T29" i="1"/>
  <c r="T30" i="1"/>
  <c r="T32" i="1"/>
  <c r="T33" i="1"/>
  <c r="T34" i="1"/>
  <c r="T35" i="1"/>
  <c r="T37" i="1"/>
  <c r="T38" i="1"/>
  <c r="T39" i="1"/>
  <c r="T40" i="1"/>
  <c r="T42" i="1"/>
  <c r="T43" i="1"/>
  <c r="T44" i="1"/>
  <c r="T45" i="1"/>
  <c r="T47" i="1"/>
  <c r="T48" i="1"/>
  <c r="T49" i="1"/>
  <c r="T50" i="1"/>
  <c r="T52" i="1"/>
  <c r="T53" i="1"/>
  <c r="T54" i="1"/>
  <c r="T55" i="1"/>
  <c r="T57" i="1"/>
  <c r="T58" i="1"/>
  <c r="T59" i="1"/>
  <c r="T60" i="1"/>
  <c r="T62" i="1"/>
  <c r="T63" i="1"/>
  <c r="T64" i="1"/>
  <c r="T65" i="1"/>
  <c r="T67" i="1"/>
  <c r="T68" i="1"/>
  <c r="T69" i="1"/>
  <c r="T70" i="1"/>
  <c r="T72" i="1"/>
  <c r="T73" i="1"/>
  <c r="T74" i="1"/>
  <c r="T75" i="1"/>
  <c r="T77" i="1"/>
  <c r="T78" i="1"/>
  <c r="T79" i="1"/>
  <c r="T80" i="1"/>
  <c r="T82" i="1"/>
  <c r="T83" i="1"/>
  <c r="T84" i="1"/>
  <c r="T85" i="1"/>
  <c r="T87" i="1"/>
  <c r="T88" i="1"/>
  <c r="T89" i="1"/>
  <c r="T90" i="1"/>
  <c r="T92" i="1"/>
  <c r="T93" i="1"/>
  <c r="T94" i="1"/>
  <c r="T95" i="1"/>
  <c r="T97" i="1"/>
  <c r="T98" i="1"/>
  <c r="T99" i="1"/>
  <c r="T100" i="1"/>
  <c r="T102" i="1"/>
  <c r="T103" i="1"/>
  <c r="T104" i="1"/>
  <c r="T105" i="1"/>
  <c r="T107" i="1"/>
  <c r="T108" i="1"/>
  <c r="T109" i="1"/>
  <c r="T110" i="1"/>
  <c r="T112" i="1"/>
  <c r="T113" i="1"/>
  <c r="T114" i="1"/>
  <c r="T115" i="1"/>
  <c r="T7" i="1"/>
  <c r="G116" i="1" l="1"/>
  <c r="I115" i="1"/>
  <c r="I114" i="1"/>
  <c r="I113" i="1"/>
  <c r="I112" i="1"/>
  <c r="G111" i="1"/>
  <c r="I110" i="1"/>
  <c r="I109" i="1"/>
  <c r="I108" i="1"/>
  <c r="I107" i="1"/>
  <c r="I106" i="1"/>
  <c r="I105" i="1"/>
  <c r="I104" i="1"/>
  <c r="I103" i="1"/>
  <c r="I102" i="1"/>
  <c r="G101" i="1"/>
  <c r="I100" i="1"/>
  <c r="I99" i="1"/>
  <c r="I98" i="1"/>
  <c r="I97" i="1"/>
  <c r="G96" i="1"/>
  <c r="I95" i="1"/>
  <c r="I94" i="1"/>
  <c r="I93" i="1"/>
  <c r="I92" i="1"/>
  <c r="G91" i="1"/>
  <c r="I90" i="1"/>
  <c r="I89" i="1"/>
  <c r="I88" i="1"/>
  <c r="I87" i="1"/>
  <c r="G86" i="1"/>
  <c r="I85" i="1"/>
  <c r="I84" i="1"/>
  <c r="I83" i="1"/>
  <c r="I82" i="1"/>
  <c r="G81" i="1"/>
  <c r="I80" i="1"/>
  <c r="I79" i="1"/>
  <c r="I78" i="1"/>
  <c r="I77" i="1"/>
  <c r="G76" i="1"/>
  <c r="I75" i="1"/>
  <c r="I74" i="1"/>
  <c r="I73" i="1"/>
  <c r="I72" i="1"/>
  <c r="G71" i="1"/>
  <c r="I70" i="1"/>
  <c r="I69" i="1"/>
  <c r="I68" i="1"/>
  <c r="I67" i="1"/>
  <c r="G66" i="1"/>
  <c r="I65" i="1"/>
  <c r="I64" i="1"/>
  <c r="I63" i="1"/>
  <c r="I62" i="1"/>
  <c r="G61" i="1"/>
  <c r="I60" i="1"/>
  <c r="I59" i="1"/>
  <c r="I58" i="1"/>
  <c r="I57" i="1"/>
  <c r="G56" i="1"/>
  <c r="I55" i="1"/>
  <c r="I54" i="1"/>
  <c r="I53" i="1"/>
  <c r="I52" i="1"/>
  <c r="G51" i="1"/>
  <c r="I50" i="1"/>
  <c r="I49" i="1"/>
  <c r="I48" i="1"/>
  <c r="I47" i="1"/>
  <c r="G46" i="1"/>
  <c r="I45" i="1"/>
  <c r="I44" i="1"/>
  <c r="I43" i="1"/>
  <c r="I42" i="1"/>
  <c r="G41" i="1"/>
  <c r="I40" i="1"/>
  <c r="I39" i="1"/>
  <c r="I38" i="1"/>
  <c r="I37" i="1"/>
  <c r="G36" i="1"/>
  <c r="I35" i="1"/>
  <c r="I34" i="1"/>
  <c r="I33" i="1"/>
  <c r="I32" i="1"/>
  <c r="G31" i="1"/>
  <c r="I30" i="1"/>
  <c r="I29" i="1"/>
  <c r="I28" i="1"/>
  <c r="I27" i="1"/>
  <c r="G26" i="1"/>
  <c r="I25" i="1"/>
  <c r="I24" i="1"/>
  <c r="I23" i="1"/>
  <c r="I22" i="1"/>
  <c r="G21" i="1"/>
  <c r="I20" i="1"/>
  <c r="I19" i="1"/>
  <c r="I18" i="1"/>
  <c r="I17" i="1"/>
  <c r="G16" i="1"/>
  <c r="I15" i="1"/>
  <c r="I14" i="1"/>
  <c r="I13" i="1"/>
  <c r="I12" i="1"/>
  <c r="G11" i="1"/>
  <c r="I10" i="1"/>
  <c r="I9" i="1"/>
  <c r="I8" i="1"/>
  <c r="I7" i="1"/>
  <c r="G122" i="1" l="1"/>
  <c r="G117" i="1"/>
  <c r="Z46" i="1" l="1"/>
  <c r="Y46" i="1"/>
  <c r="X46" i="1"/>
  <c r="W46" i="1"/>
  <c r="V46" i="1"/>
  <c r="N46" i="1"/>
  <c r="M46" i="1"/>
  <c r="L46" i="1"/>
  <c r="K46" i="1"/>
  <c r="J46" i="1"/>
  <c r="H46" i="1"/>
  <c r="I46" i="1" s="1"/>
  <c r="AL45" i="1"/>
  <c r="AK45" i="1"/>
  <c r="AJ45" i="1"/>
  <c r="AI45" i="1"/>
  <c r="AH45" i="1"/>
  <c r="AF45" i="1"/>
  <c r="AE45" i="1"/>
  <c r="AD45" i="1"/>
  <c r="AC45" i="1"/>
  <c r="AB45" i="1"/>
  <c r="AA45" i="1"/>
  <c r="AM45" i="1" s="1"/>
  <c r="U45" i="1"/>
  <c r="S45" i="1"/>
  <c r="R45" i="1"/>
  <c r="Q45" i="1"/>
  <c r="P45" i="1"/>
  <c r="O45" i="1"/>
  <c r="AL44" i="1"/>
  <c r="AK44" i="1"/>
  <c r="AJ44" i="1"/>
  <c r="AI44" i="1"/>
  <c r="AH44" i="1"/>
  <c r="AF44" i="1"/>
  <c r="AE44" i="1"/>
  <c r="AD44" i="1"/>
  <c r="AC44" i="1"/>
  <c r="AB44" i="1"/>
  <c r="AA44" i="1"/>
  <c r="AM44" i="1" s="1"/>
  <c r="U44" i="1"/>
  <c r="S44" i="1"/>
  <c r="R44" i="1"/>
  <c r="Q44" i="1"/>
  <c r="P44" i="1"/>
  <c r="O44" i="1"/>
  <c r="AL43" i="1"/>
  <c r="AK43" i="1"/>
  <c r="AJ43" i="1"/>
  <c r="AI43" i="1"/>
  <c r="AH43" i="1"/>
  <c r="AF43" i="1"/>
  <c r="AE43" i="1"/>
  <c r="AD43" i="1"/>
  <c r="AC43" i="1"/>
  <c r="AB43" i="1"/>
  <c r="AA43" i="1"/>
  <c r="AM43" i="1" s="1"/>
  <c r="U43" i="1"/>
  <c r="S43" i="1"/>
  <c r="R43" i="1"/>
  <c r="Q43" i="1"/>
  <c r="P43" i="1"/>
  <c r="O43" i="1"/>
  <c r="AL42" i="1"/>
  <c r="AK42" i="1"/>
  <c r="AJ42" i="1"/>
  <c r="AI42" i="1"/>
  <c r="AH42" i="1"/>
  <c r="AF42" i="1"/>
  <c r="AE42" i="1"/>
  <c r="AD42" i="1"/>
  <c r="AC42" i="1"/>
  <c r="AB42" i="1"/>
  <c r="AA42" i="1"/>
  <c r="AM42" i="1" s="1"/>
  <c r="U42" i="1"/>
  <c r="S42" i="1"/>
  <c r="R42" i="1"/>
  <c r="Q42" i="1"/>
  <c r="P42" i="1"/>
  <c r="O42" i="1"/>
  <c r="T46" i="1" l="1"/>
  <c r="U46" i="1" s="1"/>
  <c r="R46" i="1"/>
  <c r="AG42" i="1"/>
  <c r="P46" i="1"/>
  <c r="AK46" i="1"/>
  <c r="Q46" i="1"/>
  <c r="AG43" i="1"/>
  <c r="AG44" i="1"/>
  <c r="AI46" i="1"/>
  <c r="AG45" i="1"/>
  <c r="O46" i="1"/>
  <c r="S46" i="1"/>
  <c r="AJ46" i="1"/>
  <c r="AE46" i="1"/>
  <c r="AF46" i="1"/>
  <c r="AD46" i="1"/>
  <c r="AL46" i="1"/>
  <c r="AB46" i="1"/>
  <c r="AC46" i="1"/>
  <c r="AH46" i="1"/>
  <c r="AA46" i="1"/>
  <c r="AM46" i="1" s="1"/>
  <c r="H11" i="1"/>
  <c r="H16" i="1"/>
  <c r="H21" i="1"/>
  <c r="H26" i="1"/>
  <c r="I26" i="1" s="1"/>
  <c r="H31" i="1"/>
  <c r="I31" i="1" s="1"/>
  <c r="H36" i="1"/>
  <c r="I36" i="1" s="1"/>
  <c r="H41" i="1"/>
  <c r="I41" i="1" s="1"/>
  <c r="H51" i="1"/>
  <c r="I51" i="1" s="1"/>
  <c r="H56" i="1"/>
  <c r="I56" i="1" s="1"/>
  <c r="H61" i="1"/>
  <c r="I61" i="1" s="1"/>
  <c r="H66" i="1"/>
  <c r="I66" i="1" s="1"/>
  <c r="H71" i="1"/>
  <c r="I71" i="1" s="1"/>
  <c r="H76" i="1"/>
  <c r="H81" i="1"/>
  <c r="I81" i="1" s="1"/>
  <c r="H86" i="1"/>
  <c r="I86" i="1" s="1"/>
  <c r="H91" i="1"/>
  <c r="I91" i="1" s="1"/>
  <c r="H96" i="1"/>
  <c r="I96" i="1" s="1"/>
  <c r="H101" i="1"/>
  <c r="I101" i="1" s="1"/>
  <c r="H111" i="1"/>
  <c r="I111" i="1" s="1"/>
  <c r="H116" i="1"/>
  <c r="I116" i="1" s="1"/>
  <c r="H122" i="1" l="1"/>
  <c r="I122" i="1" s="1"/>
  <c r="M138" i="1"/>
  <c r="I16" i="1"/>
  <c r="I76" i="1"/>
  <c r="H117" i="1"/>
  <c r="I11" i="1"/>
  <c r="I123" i="1" s="1"/>
  <c r="I21" i="1"/>
  <c r="AG46" i="1"/>
  <c r="U93" i="1"/>
  <c r="U94" i="1"/>
  <c r="U95" i="1"/>
  <c r="AL109" i="1" l="1"/>
  <c r="AK109" i="1"/>
  <c r="AJ109" i="1"/>
  <c r="AI109" i="1"/>
  <c r="AH109" i="1"/>
  <c r="AF109" i="1"/>
  <c r="AE109" i="1"/>
  <c r="AD109" i="1"/>
  <c r="AC109" i="1"/>
  <c r="AB109" i="1"/>
  <c r="AA109" i="1"/>
  <c r="AM109" i="1" s="1"/>
  <c r="U109" i="1"/>
  <c r="S109" i="1"/>
  <c r="R109" i="1"/>
  <c r="Q109" i="1"/>
  <c r="P109" i="1"/>
  <c r="O109" i="1"/>
  <c r="AL100" i="1"/>
  <c r="AK100" i="1"/>
  <c r="AJ100" i="1"/>
  <c r="AI100" i="1"/>
  <c r="AH100" i="1"/>
  <c r="AF100" i="1"/>
  <c r="AE100" i="1"/>
  <c r="AD100" i="1"/>
  <c r="AC100" i="1"/>
  <c r="AB100" i="1"/>
  <c r="AA100" i="1"/>
  <c r="AM100" i="1" s="1"/>
  <c r="U100" i="1"/>
  <c r="S100" i="1"/>
  <c r="R100" i="1"/>
  <c r="Q100" i="1"/>
  <c r="P100" i="1"/>
  <c r="O100" i="1"/>
  <c r="AG109" i="1" l="1"/>
  <c r="AG100" i="1"/>
  <c r="AL85" i="1" l="1"/>
  <c r="AK85" i="1"/>
  <c r="AJ85" i="1"/>
  <c r="AI85" i="1"/>
  <c r="AH85" i="1"/>
  <c r="AF85" i="1"/>
  <c r="AE85" i="1"/>
  <c r="AD85" i="1"/>
  <c r="AC85" i="1"/>
  <c r="AB85" i="1"/>
  <c r="AA85" i="1"/>
  <c r="AM85" i="1" s="1"/>
  <c r="U85" i="1"/>
  <c r="S85" i="1"/>
  <c r="R85" i="1"/>
  <c r="Q85" i="1"/>
  <c r="P85" i="1"/>
  <c r="O85" i="1"/>
  <c r="AL84" i="1"/>
  <c r="AK84" i="1"/>
  <c r="AJ84" i="1"/>
  <c r="AI84" i="1"/>
  <c r="AH84" i="1"/>
  <c r="AF84" i="1"/>
  <c r="AE84" i="1"/>
  <c r="AD84" i="1"/>
  <c r="AC84" i="1"/>
  <c r="AB84" i="1"/>
  <c r="AA84" i="1"/>
  <c r="AM84" i="1" s="1"/>
  <c r="U84" i="1"/>
  <c r="S84" i="1"/>
  <c r="R84" i="1"/>
  <c r="Q84" i="1"/>
  <c r="P84" i="1"/>
  <c r="O84" i="1"/>
  <c r="AL83" i="1"/>
  <c r="AK83" i="1"/>
  <c r="AJ83" i="1"/>
  <c r="AI83" i="1"/>
  <c r="AH83" i="1"/>
  <c r="AF83" i="1"/>
  <c r="AE83" i="1"/>
  <c r="AD83" i="1"/>
  <c r="AC83" i="1"/>
  <c r="AB83" i="1"/>
  <c r="AA83" i="1"/>
  <c r="AM83" i="1" s="1"/>
  <c r="U83" i="1"/>
  <c r="S83" i="1"/>
  <c r="R83" i="1"/>
  <c r="Q83" i="1"/>
  <c r="P83" i="1"/>
  <c r="O83" i="1"/>
  <c r="AL82" i="1"/>
  <c r="AK82" i="1"/>
  <c r="AJ82" i="1"/>
  <c r="AI82" i="1"/>
  <c r="AH82" i="1"/>
  <c r="AF82" i="1"/>
  <c r="AE82" i="1"/>
  <c r="AD82" i="1"/>
  <c r="AC82" i="1"/>
  <c r="AB82" i="1"/>
  <c r="AA82" i="1"/>
  <c r="AM82" i="1" s="1"/>
  <c r="U82" i="1"/>
  <c r="S82" i="1"/>
  <c r="R82" i="1"/>
  <c r="Q82" i="1"/>
  <c r="P82" i="1"/>
  <c r="O82" i="1"/>
  <c r="AG83" i="1" l="1"/>
  <c r="AG85" i="1"/>
  <c r="AG82" i="1"/>
  <c r="AG84" i="1"/>
  <c r="AI50" i="1" l="1"/>
  <c r="AF50" i="1"/>
  <c r="AE50" i="1"/>
  <c r="AD50" i="1"/>
  <c r="AC50" i="1"/>
  <c r="AB50" i="1"/>
  <c r="AA50" i="1"/>
  <c r="AM50" i="1" s="1"/>
  <c r="R50" i="1"/>
  <c r="AL50" i="1"/>
  <c r="AL49" i="1"/>
  <c r="AK49" i="1"/>
  <c r="AJ49" i="1"/>
  <c r="AI49" i="1"/>
  <c r="AH49" i="1"/>
  <c r="AF49" i="1"/>
  <c r="AE49" i="1"/>
  <c r="AD49" i="1"/>
  <c r="AC49" i="1"/>
  <c r="AB49" i="1"/>
  <c r="AA49" i="1"/>
  <c r="AM49" i="1" s="1"/>
  <c r="S49" i="1"/>
  <c r="R49" i="1"/>
  <c r="Q49" i="1"/>
  <c r="AL48" i="1"/>
  <c r="AK48" i="1"/>
  <c r="AJ48" i="1"/>
  <c r="AI48" i="1"/>
  <c r="AH48" i="1"/>
  <c r="AF48" i="1"/>
  <c r="AE48" i="1"/>
  <c r="AD48" i="1"/>
  <c r="AC48" i="1"/>
  <c r="AB48" i="1"/>
  <c r="AA48" i="1"/>
  <c r="AM48" i="1" s="1"/>
  <c r="U48" i="1"/>
  <c r="S48" i="1"/>
  <c r="R48" i="1"/>
  <c r="Q48" i="1"/>
  <c r="P48" i="1"/>
  <c r="O48" i="1"/>
  <c r="AL47" i="1"/>
  <c r="AK47" i="1"/>
  <c r="AJ47" i="1"/>
  <c r="AI47" i="1"/>
  <c r="AH47" i="1"/>
  <c r="AF47" i="1"/>
  <c r="AE47" i="1"/>
  <c r="AD47" i="1"/>
  <c r="AC47" i="1"/>
  <c r="AB47" i="1"/>
  <c r="AA47" i="1"/>
  <c r="AM47" i="1" s="1"/>
  <c r="U47" i="1"/>
  <c r="S47" i="1"/>
  <c r="R47" i="1"/>
  <c r="Q47" i="1"/>
  <c r="P47" i="1"/>
  <c r="O47" i="1"/>
  <c r="AG49" i="1" l="1"/>
  <c r="AG47" i="1"/>
  <c r="AG50" i="1"/>
  <c r="AG48" i="1"/>
  <c r="P49" i="1"/>
  <c r="P50" i="1"/>
  <c r="S50" i="1"/>
  <c r="AJ50" i="1"/>
  <c r="AK50" i="1"/>
  <c r="Q50" i="1"/>
  <c r="AH50" i="1"/>
  <c r="U50" i="1" l="1"/>
  <c r="O50" i="1"/>
  <c r="U49" i="1"/>
  <c r="O49" i="1"/>
  <c r="U37" i="1" l="1"/>
  <c r="AK20" i="1"/>
  <c r="AA22" i="1"/>
  <c r="AA23" i="1"/>
  <c r="P18" i="1"/>
  <c r="O22" i="1"/>
  <c r="P22" i="1"/>
  <c r="AF20" i="1"/>
  <c r="AE20" i="1"/>
  <c r="AD20" i="1"/>
  <c r="AC20" i="1"/>
  <c r="AB20" i="1"/>
  <c r="AA20" i="1"/>
  <c r="AL19" i="1"/>
  <c r="AK19" i="1"/>
  <c r="AJ19" i="1"/>
  <c r="AI19" i="1"/>
  <c r="AH19" i="1"/>
  <c r="AF19" i="1"/>
  <c r="AE19" i="1"/>
  <c r="AD19" i="1"/>
  <c r="AC19" i="1"/>
  <c r="AB19" i="1"/>
  <c r="AA19" i="1"/>
  <c r="AM19" i="1" s="1"/>
  <c r="S19" i="1"/>
  <c r="R19" i="1"/>
  <c r="Q19" i="1"/>
  <c r="AL18" i="1"/>
  <c r="AK18" i="1"/>
  <c r="AJ18" i="1"/>
  <c r="AI18" i="1"/>
  <c r="AH18" i="1"/>
  <c r="AF18" i="1"/>
  <c r="AE18" i="1"/>
  <c r="AD18" i="1"/>
  <c r="AC18" i="1"/>
  <c r="AB18" i="1"/>
  <c r="AA18" i="1"/>
  <c r="AM18" i="1" s="1"/>
  <c r="S18" i="1"/>
  <c r="R18" i="1"/>
  <c r="Q18" i="1"/>
  <c r="AL17" i="1"/>
  <c r="AK17" i="1"/>
  <c r="AJ17" i="1"/>
  <c r="AI17" i="1"/>
  <c r="AH17" i="1"/>
  <c r="AF17" i="1"/>
  <c r="AE17" i="1"/>
  <c r="AD17" i="1"/>
  <c r="AC17" i="1"/>
  <c r="AB17" i="1"/>
  <c r="AA17" i="1"/>
  <c r="AM17" i="1" s="1"/>
  <c r="U17" i="1"/>
  <c r="S17" i="1"/>
  <c r="R17" i="1"/>
  <c r="Q17" i="1"/>
  <c r="P17" i="1"/>
  <c r="O17" i="1"/>
  <c r="AJ20" i="1" l="1"/>
  <c r="O18" i="1"/>
  <c r="R20" i="1"/>
  <c r="Q20" i="1"/>
  <c r="AM20" i="1"/>
  <c r="S20" i="1"/>
  <c r="AH20" i="1"/>
  <c r="AL20" i="1"/>
  <c r="AI20" i="1"/>
  <c r="U18" i="1"/>
  <c r="P19" i="1"/>
  <c r="O19" i="1"/>
  <c r="AG20" i="1"/>
  <c r="AG18" i="1"/>
  <c r="AG17" i="1"/>
  <c r="AG19" i="1"/>
  <c r="AA33" i="1"/>
  <c r="AA34" i="1"/>
  <c r="AA35" i="1"/>
  <c r="AA32" i="1"/>
  <c r="U19" i="1" l="1"/>
  <c r="O20" i="1"/>
  <c r="P20" i="1" l="1"/>
  <c r="U20" i="1"/>
  <c r="AA27" i="1"/>
  <c r="AA28" i="1"/>
  <c r="AA29" i="1"/>
  <c r="AA30" i="1"/>
  <c r="AA37" i="1"/>
  <c r="AA38" i="1"/>
  <c r="AA39" i="1"/>
  <c r="AA40" i="1"/>
  <c r="AA52" i="1"/>
  <c r="AA53" i="1"/>
  <c r="AA54" i="1"/>
  <c r="AA55" i="1"/>
  <c r="AA57" i="1"/>
  <c r="AA58" i="1"/>
  <c r="AA59" i="1"/>
  <c r="AA60" i="1"/>
  <c r="AA62" i="1"/>
  <c r="AA63" i="1"/>
  <c r="AA64" i="1"/>
  <c r="AA65" i="1"/>
  <c r="AA67" i="1"/>
  <c r="AA68" i="1"/>
  <c r="AA69" i="1"/>
  <c r="AA70" i="1"/>
  <c r="AA72" i="1"/>
  <c r="AA73" i="1"/>
  <c r="AA74" i="1"/>
  <c r="AA75" i="1"/>
  <c r="AA77" i="1"/>
  <c r="AA78" i="1"/>
  <c r="AA79" i="1"/>
  <c r="AA80" i="1"/>
  <c r="AA87" i="1"/>
  <c r="AA88" i="1"/>
  <c r="AA89" i="1"/>
  <c r="AA90" i="1"/>
  <c r="AA92" i="1"/>
  <c r="AA93" i="1"/>
  <c r="AA94" i="1"/>
  <c r="AA95" i="1"/>
  <c r="AA97" i="1"/>
  <c r="AA98" i="1"/>
  <c r="AA99" i="1"/>
  <c r="AA102" i="1"/>
  <c r="AA103" i="1"/>
  <c r="AA104" i="1"/>
  <c r="AA105" i="1"/>
  <c r="AA107" i="1"/>
  <c r="AA108" i="1"/>
  <c r="AA110" i="1"/>
  <c r="AA112" i="1"/>
  <c r="AA113" i="1"/>
  <c r="AA114" i="1"/>
  <c r="AA115" i="1"/>
  <c r="AA7" i="1"/>
  <c r="AA8" i="1"/>
  <c r="AA9" i="1"/>
  <c r="AA10" i="1"/>
  <c r="AA12" i="1"/>
  <c r="AA13" i="1"/>
  <c r="AA14" i="1"/>
  <c r="AA15" i="1"/>
  <c r="AM38" i="1" l="1"/>
  <c r="AL38" i="1"/>
  <c r="AK38" i="1"/>
  <c r="AJ38" i="1"/>
  <c r="AI38" i="1"/>
  <c r="AH38" i="1"/>
  <c r="AF38" i="1"/>
  <c r="AE38" i="1"/>
  <c r="AD38" i="1"/>
  <c r="AC38" i="1"/>
  <c r="AB38" i="1"/>
  <c r="U38" i="1"/>
  <c r="S38" i="1"/>
  <c r="R38" i="1"/>
  <c r="Q38" i="1"/>
  <c r="P38" i="1"/>
  <c r="O38" i="1"/>
  <c r="AM39" i="1"/>
  <c r="AL39" i="1"/>
  <c r="AK39" i="1"/>
  <c r="AJ39" i="1"/>
  <c r="AI39" i="1"/>
  <c r="AH39" i="1"/>
  <c r="AF39" i="1"/>
  <c r="AE39" i="1"/>
  <c r="AD39" i="1"/>
  <c r="AC39" i="1"/>
  <c r="AB39" i="1"/>
  <c r="U39" i="1"/>
  <c r="S39" i="1"/>
  <c r="R39" i="1"/>
  <c r="Q39" i="1"/>
  <c r="P39" i="1"/>
  <c r="O39" i="1"/>
  <c r="AB7" i="1"/>
  <c r="AC7" i="1"/>
  <c r="AD7" i="1"/>
  <c r="AE7" i="1"/>
  <c r="AF7" i="1"/>
  <c r="AH7" i="1"/>
  <c r="AI7" i="1"/>
  <c r="AJ7" i="1"/>
  <c r="AK7" i="1"/>
  <c r="AL7" i="1"/>
  <c r="AM7" i="1"/>
  <c r="AB8" i="1"/>
  <c r="AC8" i="1"/>
  <c r="AD8" i="1"/>
  <c r="AE8" i="1"/>
  <c r="AF8" i="1"/>
  <c r="AH8" i="1"/>
  <c r="AI8" i="1"/>
  <c r="AJ8" i="1"/>
  <c r="AK8" i="1"/>
  <c r="AL8" i="1"/>
  <c r="AM8" i="1"/>
  <c r="AB9" i="1"/>
  <c r="AC9" i="1"/>
  <c r="AD9" i="1"/>
  <c r="AE9" i="1"/>
  <c r="AF9" i="1"/>
  <c r="AH9" i="1"/>
  <c r="AI9" i="1"/>
  <c r="AJ9" i="1"/>
  <c r="AK9" i="1"/>
  <c r="AL9" i="1"/>
  <c r="AM9" i="1"/>
  <c r="AB10" i="1"/>
  <c r="AC10" i="1"/>
  <c r="AD10" i="1"/>
  <c r="AE10" i="1"/>
  <c r="AF10" i="1"/>
  <c r="AH10" i="1"/>
  <c r="AI10" i="1"/>
  <c r="AJ10" i="1"/>
  <c r="AK10" i="1"/>
  <c r="AL10" i="1"/>
  <c r="AM10" i="1"/>
  <c r="AB12" i="1"/>
  <c r="AC12" i="1"/>
  <c r="AD12" i="1"/>
  <c r="AE12" i="1"/>
  <c r="AF12" i="1"/>
  <c r="AH12" i="1"/>
  <c r="AI12" i="1"/>
  <c r="AJ12" i="1"/>
  <c r="AK12" i="1"/>
  <c r="AL12" i="1"/>
  <c r="AM12" i="1"/>
  <c r="AB13" i="1"/>
  <c r="AC13" i="1"/>
  <c r="AD13" i="1"/>
  <c r="AE13" i="1"/>
  <c r="AF13" i="1"/>
  <c r="AH13" i="1"/>
  <c r="AI13" i="1"/>
  <c r="AJ13" i="1"/>
  <c r="AK13" i="1"/>
  <c r="AL13" i="1"/>
  <c r="AM13" i="1"/>
  <c r="AB14" i="1"/>
  <c r="AC14" i="1"/>
  <c r="AD14" i="1"/>
  <c r="AE14" i="1"/>
  <c r="AF14" i="1"/>
  <c r="AH14" i="1"/>
  <c r="AI14" i="1"/>
  <c r="AJ14" i="1"/>
  <c r="AK14" i="1"/>
  <c r="AL14" i="1"/>
  <c r="AM14" i="1"/>
  <c r="AB15" i="1"/>
  <c r="AC15" i="1"/>
  <c r="AD15" i="1"/>
  <c r="AE15" i="1"/>
  <c r="AF15" i="1"/>
  <c r="AH15" i="1"/>
  <c r="AI15" i="1"/>
  <c r="AJ15" i="1"/>
  <c r="AK15" i="1"/>
  <c r="AL15" i="1"/>
  <c r="AM15" i="1"/>
  <c r="AL115" i="1"/>
  <c r="AK115" i="1"/>
  <c r="AJ115" i="1"/>
  <c r="AI115" i="1"/>
  <c r="AH115" i="1"/>
  <c r="AF115" i="1"/>
  <c r="AE115" i="1"/>
  <c r="AD115" i="1"/>
  <c r="AC115" i="1"/>
  <c r="AB115" i="1"/>
  <c r="AM115" i="1"/>
  <c r="U115" i="1"/>
  <c r="S115" i="1"/>
  <c r="R115" i="1"/>
  <c r="Q115" i="1"/>
  <c r="P115" i="1"/>
  <c r="O115" i="1"/>
  <c r="AL114" i="1"/>
  <c r="AK114" i="1"/>
  <c r="AJ114" i="1"/>
  <c r="AI114" i="1"/>
  <c r="AH114" i="1"/>
  <c r="AF114" i="1"/>
  <c r="AE114" i="1"/>
  <c r="AD114" i="1"/>
  <c r="AC114" i="1"/>
  <c r="AB114" i="1"/>
  <c r="AM114" i="1"/>
  <c r="U114" i="1"/>
  <c r="S114" i="1"/>
  <c r="R114" i="1"/>
  <c r="Q114" i="1"/>
  <c r="P114" i="1"/>
  <c r="O114" i="1"/>
  <c r="AL113" i="1"/>
  <c r="AK113" i="1"/>
  <c r="AJ113" i="1"/>
  <c r="AI113" i="1"/>
  <c r="AH113" i="1"/>
  <c r="AF113" i="1"/>
  <c r="AE113" i="1"/>
  <c r="AD113" i="1"/>
  <c r="AC113" i="1"/>
  <c r="AB113" i="1"/>
  <c r="AM113" i="1"/>
  <c r="U113" i="1"/>
  <c r="S113" i="1"/>
  <c r="R113" i="1"/>
  <c r="Q113" i="1"/>
  <c r="P113" i="1"/>
  <c r="O113" i="1"/>
  <c r="AL112" i="1"/>
  <c r="AK112" i="1"/>
  <c r="AJ112" i="1"/>
  <c r="AI112" i="1"/>
  <c r="AH112" i="1"/>
  <c r="AF112" i="1"/>
  <c r="AE112" i="1"/>
  <c r="AD112" i="1"/>
  <c r="AC112" i="1"/>
  <c r="AB112" i="1"/>
  <c r="AM112" i="1"/>
  <c r="U112" i="1"/>
  <c r="S112" i="1"/>
  <c r="R112" i="1"/>
  <c r="Q112" i="1"/>
  <c r="P112" i="1"/>
  <c r="O112" i="1"/>
  <c r="AL110" i="1"/>
  <c r="AK110" i="1"/>
  <c r="AJ110" i="1"/>
  <c r="AI110" i="1"/>
  <c r="AH110" i="1"/>
  <c r="AF110" i="1"/>
  <c r="AE110" i="1"/>
  <c r="AD110" i="1"/>
  <c r="AC110" i="1"/>
  <c r="AB110" i="1"/>
  <c r="AM110" i="1"/>
  <c r="U110" i="1"/>
  <c r="S110" i="1"/>
  <c r="R110" i="1"/>
  <c r="Q110" i="1"/>
  <c r="P110" i="1"/>
  <c r="O110" i="1"/>
  <c r="AL108" i="1"/>
  <c r="AK108" i="1"/>
  <c r="AJ108" i="1"/>
  <c r="AI108" i="1"/>
  <c r="AH108" i="1"/>
  <c r="AF108" i="1"/>
  <c r="AE108" i="1"/>
  <c r="AD108" i="1"/>
  <c r="AC108" i="1"/>
  <c r="AB108" i="1"/>
  <c r="AM108" i="1"/>
  <c r="U108" i="1"/>
  <c r="S108" i="1"/>
  <c r="R108" i="1"/>
  <c r="Q108" i="1"/>
  <c r="P108" i="1"/>
  <c r="O108" i="1"/>
  <c r="AL107" i="1"/>
  <c r="AK107" i="1"/>
  <c r="AJ107" i="1"/>
  <c r="AI107" i="1"/>
  <c r="AH107" i="1"/>
  <c r="AF107" i="1"/>
  <c r="AE107" i="1"/>
  <c r="AD107" i="1"/>
  <c r="AC107" i="1"/>
  <c r="AB107" i="1"/>
  <c r="AM107" i="1"/>
  <c r="U107" i="1"/>
  <c r="S107" i="1"/>
  <c r="R107" i="1"/>
  <c r="Q107" i="1"/>
  <c r="P107" i="1"/>
  <c r="O107" i="1"/>
  <c r="AL105" i="1"/>
  <c r="AK105" i="1"/>
  <c r="AJ105" i="1"/>
  <c r="AI105" i="1"/>
  <c r="AH105" i="1"/>
  <c r="AF105" i="1"/>
  <c r="AE105" i="1"/>
  <c r="AD105" i="1"/>
  <c r="AC105" i="1"/>
  <c r="AB105" i="1"/>
  <c r="AM105" i="1"/>
  <c r="U105" i="1"/>
  <c r="S105" i="1"/>
  <c r="R105" i="1"/>
  <c r="Q105" i="1"/>
  <c r="P105" i="1"/>
  <c r="O105" i="1"/>
  <c r="AL104" i="1"/>
  <c r="AK104" i="1"/>
  <c r="AJ104" i="1"/>
  <c r="AI104" i="1"/>
  <c r="AH104" i="1"/>
  <c r="AF104" i="1"/>
  <c r="AE104" i="1"/>
  <c r="AD104" i="1"/>
  <c r="AC104" i="1"/>
  <c r="AB104" i="1"/>
  <c r="AM104" i="1"/>
  <c r="U104" i="1"/>
  <c r="S104" i="1"/>
  <c r="R104" i="1"/>
  <c r="Q104" i="1"/>
  <c r="P104" i="1"/>
  <c r="O104" i="1"/>
  <c r="AL103" i="1"/>
  <c r="AK103" i="1"/>
  <c r="AJ103" i="1"/>
  <c r="AI103" i="1"/>
  <c r="AH103" i="1"/>
  <c r="AF103" i="1"/>
  <c r="AE103" i="1"/>
  <c r="AD103" i="1"/>
  <c r="AC103" i="1"/>
  <c r="AB103" i="1"/>
  <c r="AM103" i="1"/>
  <c r="U103" i="1"/>
  <c r="S103" i="1"/>
  <c r="R103" i="1"/>
  <c r="Q103" i="1"/>
  <c r="P103" i="1"/>
  <c r="O103" i="1"/>
  <c r="AL102" i="1"/>
  <c r="AK102" i="1"/>
  <c r="AJ102" i="1"/>
  <c r="AI102" i="1"/>
  <c r="AH102" i="1"/>
  <c r="AF102" i="1"/>
  <c r="AE102" i="1"/>
  <c r="AD102" i="1"/>
  <c r="AC102" i="1"/>
  <c r="AB102" i="1"/>
  <c r="AM102" i="1"/>
  <c r="U102" i="1"/>
  <c r="S102" i="1"/>
  <c r="R102" i="1"/>
  <c r="Q102" i="1"/>
  <c r="P102" i="1"/>
  <c r="O102" i="1"/>
  <c r="AL99" i="1"/>
  <c r="AK99" i="1"/>
  <c r="AJ99" i="1"/>
  <c r="AI99" i="1"/>
  <c r="AH99" i="1"/>
  <c r="AF99" i="1"/>
  <c r="AE99" i="1"/>
  <c r="AD99" i="1"/>
  <c r="AC99" i="1"/>
  <c r="AB99" i="1"/>
  <c r="AM99" i="1"/>
  <c r="U99" i="1"/>
  <c r="S99" i="1"/>
  <c r="R99" i="1"/>
  <c r="Q99" i="1"/>
  <c r="P99" i="1"/>
  <c r="O99" i="1"/>
  <c r="AL98" i="1"/>
  <c r="AK98" i="1"/>
  <c r="AJ98" i="1"/>
  <c r="AI98" i="1"/>
  <c r="AH98" i="1"/>
  <c r="AF98" i="1"/>
  <c r="AE98" i="1"/>
  <c r="AD98" i="1"/>
  <c r="AC98" i="1"/>
  <c r="AB98" i="1"/>
  <c r="AM98" i="1"/>
  <c r="U98" i="1"/>
  <c r="S98" i="1"/>
  <c r="R98" i="1"/>
  <c r="Q98" i="1"/>
  <c r="P98" i="1"/>
  <c r="O98" i="1"/>
  <c r="AL97" i="1"/>
  <c r="AK97" i="1"/>
  <c r="AJ97" i="1"/>
  <c r="AI97" i="1"/>
  <c r="AH97" i="1"/>
  <c r="AF97" i="1"/>
  <c r="AE97" i="1"/>
  <c r="AD97" i="1"/>
  <c r="AC97" i="1"/>
  <c r="AB97" i="1"/>
  <c r="AM97" i="1"/>
  <c r="U97" i="1"/>
  <c r="S97" i="1"/>
  <c r="R97" i="1"/>
  <c r="Q97" i="1"/>
  <c r="P97" i="1"/>
  <c r="O97" i="1"/>
  <c r="AL95" i="1"/>
  <c r="AK95" i="1"/>
  <c r="AJ95" i="1"/>
  <c r="AI95" i="1"/>
  <c r="AH95" i="1"/>
  <c r="AF95" i="1"/>
  <c r="AE95" i="1"/>
  <c r="AD95" i="1"/>
  <c r="AC95" i="1"/>
  <c r="AB95" i="1"/>
  <c r="AM95" i="1"/>
  <c r="S95" i="1"/>
  <c r="R95" i="1"/>
  <c r="Q95" i="1"/>
  <c r="P95" i="1"/>
  <c r="O95" i="1"/>
  <c r="AL94" i="1"/>
  <c r="AK94" i="1"/>
  <c r="AJ94" i="1"/>
  <c r="AI94" i="1"/>
  <c r="AH94" i="1"/>
  <c r="AF94" i="1"/>
  <c r="AE94" i="1"/>
  <c r="AD94" i="1"/>
  <c r="AC94" i="1"/>
  <c r="AB94" i="1"/>
  <c r="AM94" i="1"/>
  <c r="S94" i="1"/>
  <c r="R94" i="1"/>
  <c r="Q94" i="1"/>
  <c r="P94" i="1"/>
  <c r="O94" i="1"/>
  <c r="AL93" i="1"/>
  <c r="AK93" i="1"/>
  <c r="AJ93" i="1"/>
  <c r="AI93" i="1"/>
  <c r="AH93" i="1"/>
  <c r="AF93" i="1"/>
  <c r="AE93" i="1"/>
  <c r="AD93" i="1"/>
  <c r="AC93" i="1"/>
  <c r="AB93" i="1"/>
  <c r="AM93" i="1"/>
  <c r="S93" i="1"/>
  <c r="R93" i="1"/>
  <c r="Q93" i="1"/>
  <c r="P93" i="1"/>
  <c r="O93" i="1"/>
  <c r="AL92" i="1"/>
  <c r="AK92" i="1"/>
  <c r="AJ92" i="1"/>
  <c r="AI92" i="1"/>
  <c r="AH92" i="1"/>
  <c r="AF92" i="1"/>
  <c r="AE92" i="1"/>
  <c r="AD92" i="1"/>
  <c r="AC92" i="1"/>
  <c r="AB92" i="1"/>
  <c r="AM92" i="1"/>
  <c r="U92" i="1"/>
  <c r="S92" i="1"/>
  <c r="R92" i="1"/>
  <c r="Q92" i="1"/>
  <c r="P92" i="1"/>
  <c r="O92" i="1"/>
  <c r="AL90" i="1"/>
  <c r="AK90" i="1"/>
  <c r="AJ90" i="1"/>
  <c r="AI90" i="1"/>
  <c r="AH90" i="1"/>
  <c r="AF90" i="1"/>
  <c r="AE90" i="1"/>
  <c r="AD90" i="1"/>
  <c r="AC90" i="1"/>
  <c r="AB90" i="1"/>
  <c r="AM90" i="1"/>
  <c r="U90" i="1"/>
  <c r="S90" i="1"/>
  <c r="R90" i="1"/>
  <c r="Q90" i="1"/>
  <c r="P90" i="1"/>
  <c r="O90" i="1"/>
  <c r="AM89" i="1"/>
  <c r="AL89" i="1"/>
  <c r="AK89" i="1"/>
  <c r="AJ89" i="1"/>
  <c r="AI89" i="1"/>
  <c r="AH89" i="1"/>
  <c r="AF89" i="1"/>
  <c r="AE89" i="1"/>
  <c r="AD89" i="1"/>
  <c r="AC89" i="1"/>
  <c r="AB89" i="1"/>
  <c r="U89" i="1"/>
  <c r="S89" i="1"/>
  <c r="R89" i="1"/>
  <c r="Q89" i="1"/>
  <c r="P89" i="1"/>
  <c r="O89" i="1"/>
  <c r="AM88" i="1"/>
  <c r="AL88" i="1"/>
  <c r="AK88" i="1"/>
  <c r="AJ88" i="1"/>
  <c r="AI88" i="1"/>
  <c r="AH88" i="1"/>
  <c r="AF88" i="1"/>
  <c r="AE88" i="1"/>
  <c r="AD88" i="1"/>
  <c r="AC88" i="1"/>
  <c r="AB88" i="1"/>
  <c r="U88" i="1"/>
  <c r="S88" i="1"/>
  <c r="R88" i="1"/>
  <c r="Q88" i="1"/>
  <c r="P88" i="1"/>
  <c r="O88" i="1"/>
  <c r="AM87" i="1"/>
  <c r="AL87" i="1"/>
  <c r="AK87" i="1"/>
  <c r="AJ87" i="1"/>
  <c r="AI87" i="1"/>
  <c r="AH87" i="1"/>
  <c r="AF87" i="1"/>
  <c r="AE87" i="1"/>
  <c r="AD87" i="1"/>
  <c r="AC87" i="1"/>
  <c r="AB87" i="1"/>
  <c r="U87" i="1"/>
  <c r="S87" i="1"/>
  <c r="R87" i="1"/>
  <c r="Q87" i="1"/>
  <c r="P87" i="1"/>
  <c r="O87" i="1"/>
  <c r="AM80" i="1"/>
  <c r="AL80" i="1"/>
  <c r="AK80" i="1"/>
  <c r="AJ80" i="1"/>
  <c r="AI80" i="1"/>
  <c r="AH80" i="1"/>
  <c r="AF80" i="1"/>
  <c r="AE80" i="1"/>
  <c r="AD80" i="1"/>
  <c r="AC80" i="1"/>
  <c r="AB80" i="1"/>
  <c r="U80" i="1"/>
  <c r="S80" i="1"/>
  <c r="R80" i="1"/>
  <c r="Q80" i="1"/>
  <c r="P80" i="1"/>
  <c r="O80" i="1"/>
  <c r="AM79" i="1"/>
  <c r="AL79" i="1"/>
  <c r="AK79" i="1"/>
  <c r="AJ79" i="1"/>
  <c r="AI79" i="1"/>
  <c r="AH79" i="1"/>
  <c r="AF79" i="1"/>
  <c r="AE79" i="1"/>
  <c r="AD79" i="1"/>
  <c r="AC79" i="1"/>
  <c r="AB79" i="1"/>
  <c r="U79" i="1"/>
  <c r="S79" i="1"/>
  <c r="R79" i="1"/>
  <c r="Q79" i="1"/>
  <c r="P79" i="1"/>
  <c r="O79" i="1"/>
  <c r="AM78" i="1"/>
  <c r="AL78" i="1"/>
  <c r="AK78" i="1"/>
  <c r="AJ78" i="1"/>
  <c r="AI78" i="1"/>
  <c r="AH78" i="1"/>
  <c r="AF78" i="1"/>
  <c r="AE78" i="1"/>
  <c r="AD78" i="1"/>
  <c r="AC78" i="1"/>
  <c r="AB78" i="1"/>
  <c r="U78" i="1"/>
  <c r="S78" i="1"/>
  <c r="R78" i="1"/>
  <c r="Q78" i="1"/>
  <c r="P78" i="1"/>
  <c r="O78" i="1"/>
  <c r="AM77" i="1"/>
  <c r="AL77" i="1"/>
  <c r="AK77" i="1"/>
  <c r="AJ77" i="1"/>
  <c r="AI77" i="1"/>
  <c r="AH77" i="1"/>
  <c r="AF77" i="1"/>
  <c r="AE77" i="1"/>
  <c r="AD77" i="1"/>
  <c r="AC77" i="1"/>
  <c r="AB77" i="1"/>
  <c r="U77" i="1"/>
  <c r="S77" i="1"/>
  <c r="R77" i="1"/>
  <c r="Q77" i="1"/>
  <c r="P77" i="1"/>
  <c r="O77" i="1"/>
  <c r="AL75" i="1"/>
  <c r="AK75" i="1"/>
  <c r="AJ75" i="1"/>
  <c r="AI75" i="1"/>
  <c r="AH75" i="1"/>
  <c r="AF75" i="1"/>
  <c r="AE75" i="1"/>
  <c r="AD75" i="1"/>
  <c r="AC75" i="1"/>
  <c r="AB75" i="1"/>
  <c r="AM75" i="1"/>
  <c r="U75" i="1"/>
  <c r="S75" i="1"/>
  <c r="R75" i="1"/>
  <c r="Q75" i="1"/>
  <c r="P75" i="1"/>
  <c r="O75" i="1"/>
  <c r="AL74" i="1"/>
  <c r="AK74" i="1"/>
  <c r="AJ74" i="1"/>
  <c r="AI74" i="1"/>
  <c r="AH74" i="1"/>
  <c r="AF74" i="1"/>
  <c r="AE74" i="1"/>
  <c r="AD74" i="1"/>
  <c r="AC74" i="1"/>
  <c r="AB74" i="1"/>
  <c r="AM74" i="1"/>
  <c r="U74" i="1"/>
  <c r="S74" i="1"/>
  <c r="R74" i="1"/>
  <c r="Q74" i="1"/>
  <c r="P74" i="1"/>
  <c r="O74" i="1"/>
  <c r="AL73" i="1"/>
  <c r="AK73" i="1"/>
  <c r="AJ73" i="1"/>
  <c r="AI73" i="1"/>
  <c r="AH73" i="1"/>
  <c r="AF73" i="1"/>
  <c r="AE73" i="1"/>
  <c r="AD73" i="1"/>
  <c r="AC73" i="1"/>
  <c r="AB73" i="1"/>
  <c r="AM73" i="1"/>
  <c r="U73" i="1"/>
  <c r="S73" i="1"/>
  <c r="R73" i="1"/>
  <c r="Q73" i="1"/>
  <c r="P73" i="1"/>
  <c r="O73" i="1"/>
  <c r="AL72" i="1"/>
  <c r="AK72" i="1"/>
  <c r="AJ72" i="1"/>
  <c r="AI72" i="1"/>
  <c r="AH72" i="1"/>
  <c r="AF72" i="1"/>
  <c r="AE72" i="1"/>
  <c r="AD72" i="1"/>
  <c r="AC72" i="1"/>
  <c r="AB72" i="1"/>
  <c r="U72" i="1"/>
  <c r="S72" i="1"/>
  <c r="R72" i="1"/>
  <c r="Q72" i="1"/>
  <c r="P72" i="1"/>
  <c r="O72" i="1"/>
  <c r="AM70" i="1"/>
  <c r="AL70" i="1"/>
  <c r="AK70" i="1"/>
  <c r="AJ70" i="1"/>
  <c r="AI70" i="1"/>
  <c r="AH70" i="1"/>
  <c r="AF70" i="1"/>
  <c r="AE70" i="1"/>
  <c r="AD70" i="1"/>
  <c r="AC70" i="1"/>
  <c r="AB70" i="1"/>
  <c r="U70" i="1"/>
  <c r="S70" i="1"/>
  <c r="R70" i="1"/>
  <c r="Q70" i="1"/>
  <c r="P70" i="1"/>
  <c r="O70" i="1"/>
  <c r="AM69" i="1"/>
  <c r="AL69" i="1"/>
  <c r="AK69" i="1"/>
  <c r="AJ69" i="1"/>
  <c r="AI69" i="1"/>
  <c r="AH69" i="1"/>
  <c r="AF69" i="1"/>
  <c r="AE69" i="1"/>
  <c r="AD69" i="1"/>
  <c r="AC69" i="1"/>
  <c r="AB69" i="1"/>
  <c r="U69" i="1"/>
  <c r="S69" i="1"/>
  <c r="R69" i="1"/>
  <c r="Q69" i="1"/>
  <c r="P69" i="1"/>
  <c r="O69" i="1"/>
  <c r="AM68" i="1"/>
  <c r="AL68" i="1"/>
  <c r="AK68" i="1"/>
  <c r="AJ68" i="1"/>
  <c r="AI68" i="1"/>
  <c r="AH68" i="1"/>
  <c r="AF68" i="1"/>
  <c r="AE68" i="1"/>
  <c r="AD68" i="1"/>
  <c r="AC68" i="1"/>
  <c r="AB68" i="1"/>
  <c r="U68" i="1"/>
  <c r="S68" i="1"/>
  <c r="R68" i="1"/>
  <c r="Q68" i="1"/>
  <c r="P68" i="1"/>
  <c r="O68" i="1"/>
  <c r="AM67" i="1"/>
  <c r="AL67" i="1"/>
  <c r="AK67" i="1"/>
  <c r="AJ67" i="1"/>
  <c r="AI67" i="1"/>
  <c r="AH67" i="1"/>
  <c r="AF67" i="1"/>
  <c r="AE67" i="1"/>
  <c r="AD67" i="1"/>
  <c r="AC67" i="1"/>
  <c r="AB67" i="1"/>
  <c r="U67" i="1"/>
  <c r="S67" i="1"/>
  <c r="R67" i="1"/>
  <c r="Q67" i="1"/>
  <c r="P67" i="1"/>
  <c r="O67" i="1"/>
  <c r="AJ65" i="1"/>
  <c r="AF65" i="1"/>
  <c r="AE65" i="1"/>
  <c r="AD65" i="1"/>
  <c r="AC65" i="1"/>
  <c r="AB65" i="1"/>
  <c r="U65" i="1"/>
  <c r="R65" i="1"/>
  <c r="AM65" i="1"/>
  <c r="AL64" i="1"/>
  <c r="AH64" i="1"/>
  <c r="AF64" i="1"/>
  <c r="AE64" i="1"/>
  <c r="AD64" i="1"/>
  <c r="AC64" i="1"/>
  <c r="AB64" i="1"/>
  <c r="U64" i="1"/>
  <c r="P64" i="1"/>
  <c r="AM64" i="1"/>
  <c r="AF63" i="1"/>
  <c r="AE63" i="1"/>
  <c r="AD63" i="1"/>
  <c r="AC63" i="1"/>
  <c r="AB63" i="1"/>
  <c r="U63" i="1"/>
  <c r="AF62" i="1"/>
  <c r="AE62" i="1"/>
  <c r="AD62" i="1"/>
  <c r="AC62" i="1"/>
  <c r="AB62" i="1"/>
  <c r="U62" i="1"/>
  <c r="AL60" i="1"/>
  <c r="AK60" i="1"/>
  <c r="AJ60" i="1"/>
  <c r="AI60" i="1"/>
  <c r="AH60" i="1"/>
  <c r="AF60" i="1"/>
  <c r="AE60" i="1"/>
  <c r="AD60" i="1"/>
  <c r="AC60" i="1"/>
  <c r="AB60" i="1"/>
  <c r="AM60" i="1"/>
  <c r="U60" i="1"/>
  <c r="S60" i="1"/>
  <c r="R60" i="1"/>
  <c r="Q60" i="1"/>
  <c r="P60" i="1"/>
  <c r="O60" i="1"/>
  <c r="AL59" i="1"/>
  <c r="AK59" i="1"/>
  <c r="AJ59" i="1"/>
  <c r="AI59" i="1"/>
  <c r="AH59" i="1"/>
  <c r="AF59" i="1"/>
  <c r="AE59" i="1"/>
  <c r="AD59" i="1"/>
  <c r="AC59" i="1"/>
  <c r="AB59" i="1"/>
  <c r="AM59" i="1"/>
  <c r="U59" i="1"/>
  <c r="S59" i="1"/>
  <c r="R59" i="1"/>
  <c r="Q59" i="1"/>
  <c r="P59" i="1"/>
  <c r="O59" i="1"/>
  <c r="AL58" i="1"/>
  <c r="AK58" i="1"/>
  <c r="AJ58" i="1"/>
  <c r="AI58" i="1"/>
  <c r="AH58" i="1"/>
  <c r="AF58" i="1"/>
  <c r="AE58" i="1"/>
  <c r="AD58" i="1"/>
  <c r="AC58" i="1"/>
  <c r="AB58" i="1"/>
  <c r="AM58" i="1"/>
  <c r="U58" i="1"/>
  <c r="S58" i="1"/>
  <c r="R58" i="1"/>
  <c r="Q58" i="1"/>
  <c r="P58" i="1"/>
  <c r="O58" i="1"/>
  <c r="AL57" i="1"/>
  <c r="AK57" i="1"/>
  <c r="AJ57" i="1"/>
  <c r="AI57" i="1"/>
  <c r="AH57" i="1"/>
  <c r="AF57" i="1"/>
  <c r="AE57" i="1"/>
  <c r="AD57" i="1"/>
  <c r="AC57" i="1"/>
  <c r="AB57" i="1"/>
  <c r="AM57" i="1"/>
  <c r="U57" i="1"/>
  <c r="S57" i="1"/>
  <c r="R57" i="1"/>
  <c r="Q57" i="1"/>
  <c r="P57" i="1"/>
  <c r="O57" i="1"/>
  <c r="AL55" i="1"/>
  <c r="AK55" i="1"/>
  <c r="AJ55" i="1"/>
  <c r="AI55" i="1"/>
  <c r="AH55" i="1"/>
  <c r="AF55" i="1"/>
  <c r="AE55" i="1"/>
  <c r="AD55" i="1"/>
  <c r="AC55" i="1"/>
  <c r="AB55" i="1"/>
  <c r="AM55" i="1"/>
  <c r="U55" i="1"/>
  <c r="S55" i="1"/>
  <c r="R55" i="1"/>
  <c r="Q55" i="1"/>
  <c r="P55" i="1"/>
  <c r="O55" i="1"/>
  <c r="AL54" i="1"/>
  <c r="AK54" i="1"/>
  <c r="AJ54" i="1"/>
  <c r="AI54" i="1"/>
  <c r="AH54" i="1"/>
  <c r="AF54" i="1"/>
  <c r="AE54" i="1"/>
  <c r="AD54" i="1"/>
  <c r="AC54" i="1"/>
  <c r="AB54" i="1"/>
  <c r="AM54" i="1"/>
  <c r="U54" i="1"/>
  <c r="S54" i="1"/>
  <c r="R54" i="1"/>
  <c r="Q54" i="1"/>
  <c r="P54" i="1"/>
  <c r="O54" i="1"/>
  <c r="AL53" i="1"/>
  <c r="AK53" i="1"/>
  <c r="AJ53" i="1"/>
  <c r="AI53" i="1"/>
  <c r="AH53" i="1"/>
  <c r="AF53" i="1"/>
  <c r="AE53" i="1"/>
  <c r="AD53" i="1"/>
  <c r="AC53" i="1"/>
  <c r="AB53" i="1"/>
  <c r="AM53" i="1"/>
  <c r="U53" i="1"/>
  <c r="S53" i="1"/>
  <c r="R53" i="1"/>
  <c r="Q53" i="1"/>
  <c r="P53" i="1"/>
  <c r="O53" i="1"/>
  <c r="AL52" i="1"/>
  <c r="AK52" i="1"/>
  <c r="AJ52" i="1"/>
  <c r="AI52" i="1"/>
  <c r="AH52" i="1"/>
  <c r="AF52" i="1"/>
  <c r="AE52" i="1"/>
  <c r="AD52" i="1"/>
  <c r="AC52" i="1"/>
  <c r="AB52" i="1"/>
  <c r="AM52" i="1"/>
  <c r="U52" i="1"/>
  <c r="S52" i="1"/>
  <c r="R52" i="1"/>
  <c r="Q52" i="1"/>
  <c r="P52" i="1"/>
  <c r="O52" i="1"/>
  <c r="AL40" i="1"/>
  <c r="AK40" i="1"/>
  <c r="AJ40" i="1"/>
  <c r="AI40" i="1"/>
  <c r="AH40" i="1"/>
  <c r="AF40" i="1"/>
  <c r="AE40" i="1"/>
  <c r="AD40" i="1"/>
  <c r="AC40" i="1"/>
  <c r="AB40" i="1"/>
  <c r="AM40" i="1"/>
  <c r="U40" i="1"/>
  <c r="S40" i="1"/>
  <c r="R40" i="1"/>
  <c r="Q40" i="1"/>
  <c r="P40" i="1"/>
  <c r="O40" i="1"/>
  <c r="AL37" i="1"/>
  <c r="AK37" i="1"/>
  <c r="AJ37" i="1"/>
  <c r="AI37" i="1"/>
  <c r="AH37" i="1"/>
  <c r="AF37" i="1"/>
  <c r="AE37" i="1"/>
  <c r="AD37" i="1"/>
  <c r="AC37" i="1"/>
  <c r="AB37" i="1"/>
  <c r="AM37" i="1"/>
  <c r="S37" i="1"/>
  <c r="R37" i="1"/>
  <c r="Q37" i="1"/>
  <c r="P37" i="1"/>
  <c r="O37" i="1"/>
  <c r="AL30" i="1"/>
  <c r="AK30" i="1"/>
  <c r="AJ30" i="1"/>
  <c r="AI30" i="1"/>
  <c r="AH30" i="1"/>
  <c r="AF30" i="1"/>
  <c r="AE30" i="1"/>
  <c r="AD30" i="1"/>
  <c r="AC30" i="1"/>
  <c r="AB30" i="1"/>
  <c r="AM30" i="1"/>
  <c r="U30" i="1"/>
  <c r="S30" i="1"/>
  <c r="R30" i="1"/>
  <c r="Q30" i="1"/>
  <c r="P30" i="1"/>
  <c r="O30" i="1"/>
  <c r="AL29" i="1"/>
  <c r="AK29" i="1"/>
  <c r="AJ29" i="1"/>
  <c r="AI29" i="1"/>
  <c r="AH29" i="1"/>
  <c r="AF29" i="1"/>
  <c r="AE29" i="1"/>
  <c r="AD29" i="1"/>
  <c r="AC29" i="1"/>
  <c r="AB29" i="1"/>
  <c r="AM29" i="1"/>
  <c r="U29" i="1"/>
  <c r="S29" i="1"/>
  <c r="R29" i="1"/>
  <c r="Q29" i="1"/>
  <c r="P29" i="1"/>
  <c r="O29" i="1"/>
  <c r="AL28" i="1"/>
  <c r="AK28" i="1"/>
  <c r="AJ28" i="1"/>
  <c r="AI28" i="1"/>
  <c r="AH28" i="1"/>
  <c r="AF28" i="1"/>
  <c r="AE28" i="1"/>
  <c r="AD28" i="1"/>
  <c r="AC28" i="1"/>
  <c r="AB28" i="1"/>
  <c r="AM28" i="1"/>
  <c r="U28" i="1"/>
  <c r="S28" i="1"/>
  <c r="R28" i="1"/>
  <c r="Q28" i="1"/>
  <c r="P28" i="1"/>
  <c r="O28" i="1"/>
  <c r="AL27" i="1"/>
  <c r="AK27" i="1"/>
  <c r="AJ27" i="1"/>
  <c r="AI27" i="1"/>
  <c r="AH27" i="1"/>
  <c r="AF27" i="1"/>
  <c r="AE27" i="1"/>
  <c r="AD27" i="1"/>
  <c r="AC27" i="1"/>
  <c r="AB27" i="1"/>
  <c r="AM27" i="1"/>
  <c r="U27" i="1"/>
  <c r="S27" i="1"/>
  <c r="R27" i="1"/>
  <c r="Q27" i="1"/>
  <c r="P27" i="1"/>
  <c r="O27" i="1"/>
  <c r="AL25" i="1"/>
  <c r="AK25" i="1"/>
  <c r="AJ25" i="1"/>
  <c r="AI25" i="1"/>
  <c r="AH25" i="1"/>
  <c r="AF25" i="1"/>
  <c r="AE25" i="1"/>
  <c r="AD25" i="1"/>
  <c r="AC25" i="1"/>
  <c r="AB25" i="1"/>
  <c r="AM25" i="1"/>
  <c r="U25" i="1"/>
  <c r="S25" i="1"/>
  <c r="R25" i="1"/>
  <c r="Q25" i="1"/>
  <c r="P25" i="1"/>
  <c r="O25" i="1"/>
  <c r="AL24" i="1"/>
  <c r="AK24" i="1"/>
  <c r="AJ24" i="1"/>
  <c r="AI24" i="1"/>
  <c r="AH24" i="1"/>
  <c r="AF24" i="1"/>
  <c r="AE24" i="1"/>
  <c r="AD24" i="1"/>
  <c r="AC24" i="1"/>
  <c r="AB24" i="1"/>
  <c r="AM24" i="1"/>
  <c r="U24" i="1"/>
  <c r="S24" i="1"/>
  <c r="R24" i="1"/>
  <c r="Q24" i="1"/>
  <c r="P24" i="1"/>
  <c r="O24" i="1"/>
  <c r="AL23" i="1"/>
  <c r="AK23" i="1"/>
  <c r="AJ23" i="1"/>
  <c r="AI23" i="1"/>
  <c r="AH23" i="1"/>
  <c r="AF23" i="1"/>
  <c r="AE23" i="1"/>
  <c r="AD23" i="1"/>
  <c r="AC23" i="1"/>
  <c r="AB23" i="1"/>
  <c r="AM23" i="1"/>
  <c r="U23" i="1"/>
  <c r="S23" i="1"/>
  <c r="R23" i="1"/>
  <c r="Q23" i="1"/>
  <c r="P23" i="1"/>
  <c r="O23" i="1"/>
  <c r="AL22" i="1"/>
  <c r="AK22" i="1"/>
  <c r="AJ22" i="1"/>
  <c r="AI22" i="1"/>
  <c r="AH22" i="1"/>
  <c r="AF22" i="1"/>
  <c r="AE22" i="1"/>
  <c r="AD22" i="1"/>
  <c r="AC22" i="1"/>
  <c r="AB22" i="1"/>
  <c r="AM22" i="1"/>
  <c r="U22" i="1"/>
  <c r="S22" i="1"/>
  <c r="R22" i="1"/>
  <c r="Q22" i="1"/>
  <c r="AL35" i="1"/>
  <c r="AK35" i="1"/>
  <c r="AJ35" i="1"/>
  <c r="AI35" i="1"/>
  <c r="AH35" i="1"/>
  <c r="AF35" i="1"/>
  <c r="AE35" i="1"/>
  <c r="AD35" i="1"/>
  <c r="AC35" i="1"/>
  <c r="AB35" i="1"/>
  <c r="AM35" i="1"/>
  <c r="U35" i="1"/>
  <c r="S35" i="1"/>
  <c r="R35" i="1"/>
  <c r="Q35" i="1"/>
  <c r="P35" i="1"/>
  <c r="O35" i="1"/>
  <c r="AL34" i="1"/>
  <c r="AK34" i="1"/>
  <c r="AJ34" i="1"/>
  <c r="AI34" i="1"/>
  <c r="AH34" i="1"/>
  <c r="AF34" i="1"/>
  <c r="AE34" i="1"/>
  <c r="AD34" i="1"/>
  <c r="AC34" i="1"/>
  <c r="AB34" i="1"/>
  <c r="AM34" i="1"/>
  <c r="U34" i="1"/>
  <c r="S34" i="1"/>
  <c r="R34" i="1"/>
  <c r="Q34" i="1"/>
  <c r="P34" i="1"/>
  <c r="O34" i="1"/>
  <c r="AL33" i="1"/>
  <c r="AK33" i="1"/>
  <c r="AJ33" i="1"/>
  <c r="AI33" i="1"/>
  <c r="AH33" i="1"/>
  <c r="AF33" i="1"/>
  <c r="AE33" i="1"/>
  <c r="AD33" i="1"/>
  <c r="AC33" i="1"/>
  <c r="AB33" i="1"/>
  <c r="AM33" i="1"/>
  <c r="U33" i="1"/>
  <c r="S33" i="1"/>
  <c r="R33" i="1"/>
  <c r="Q33" i="1"/>
  <c r="P33" i="1"/>
  <c r="O33" i="1"/>
  <c r="AL32" i="1"/>
  <c r="AK32" i="1"/>
  <c r="AJ32" i="1"/>
  <c r="AI32" i="1"/>
  <c r="AH32" i="1"/>
  <c r="AF32" i="1"/>
  <c r="AE32" i="1"/>
  <c r="AD32" i="1"/>
  <c r="AC32" i="1"/>
  <c r="AB32" i="1"/>
  <c r="AM32" i="1"/>
  <c r="U32" i="1"/>
  <c r="S32" i="1"/>
  <c r="R32" i="1"/>
  <c r="Q32" i="1"/>
  <c r="P32" i="1"/>
  <c r="O32" i="1"/>
  <c r="U15" i="1"/>
  <c r="S15" i="1"/>
  <c r="R15" i="1"/>
  <c r="Q15" i="1"/>
  <c r="P15" i="1"/>
  <c r="O15" i="1"/>
  <c r="U14" i="1"/>
  <c r="S14" i="1"/>
  <c r="R14" i="1"/>
  <c r="Q14" i="1"/>
  <c r="P14" i="1"/>
  <c r="O14" i="1"/>
  <c r="U13" i="1"/>
  <c r="S13" i="1"/>
  <c r="R13" i="1"/>
  <c r="Q13" i="1"/>
  <c r="P13" i="1"/>
  <c r="O13" i="1"/>
  <c r="U12" i="1"/>
  <c r="S12" i="1"/>
  <c r="R12" i="1"/>
  <c r="Q12" i="1"/>
  <c r="P12" i="1"/>
  <c r="O12" i="1"/>
  <c r="Z11" i="1"/>
  <c r="Y11" i="1"/>
  <c r="X11" i="1"/>
  <c r="W11" i="1"/>
  <c r="V11" i="1"/>
  <c r="N11" i="1"/>
  <c r="M11" i="1"/>
  <c r="L11" i="1"/>
  <c r="K11" i="1"/>
  <c r="J11" i="1"/>
  <c r="U10" i="1"/>
  <c r="S10" i="1"/>
  <c r="R10" i="1"/>
  <c r="Q10" i="1"/>
  <c r="P10" i="1"/>
  <c r="O10" i="1"/>
  <c r="U9" i="1"/>
  <c r="S9" i="1"/>
  <c r="R9" i="1"/>
  <c r="Q9" i="1"/>
  <c r="P9" i="1"/>
  <c r="O9" i="1"/>
  <c r="U8" i="1"/>
  <c r="S8" i="1"/>
  <c r="R8" i="1"/>
  <c r="Q8" i="1"/>
  <c r="P8" i="1"/>
  <c r="O8" i="1"/>
  <c r="S7" i="1"/>
  <c r="R7" i="1"/>
  <c r="Q7" i="1"/>
  <c r="P7" i="1"/>
  <c r="O7" i="1"/>
  <c r="AL65" i="1"/>
  <c r="R64" i="1"/>
  <c r="AJ64" i="1"/>
  <c r="P65" i="1"/>
  <c r="AH65" i="1"/>
  <c r="O62" i="1"/>
  <c r="Q62" i="1"/>
  <c r="S62" i="1"/>
  <c r="AI62" i="1"/>
  <c r="AK62" i="1"/>
  <c r="AM62" i="1"/>
  <c r="AM63" i="1"/>
  <c r="AK63" i="1"/>
  <c r="AI63" i="1"/>
  <c r="O63" i="1"/>
  <c r="Q63" i="1"/>
  <c r="S63" i="1"/>
  <c r="AJ63" i="1"/>
  <c r="P62" i="1"/>
  <c r="R62" i="1"/>
  <c r="AH62" i="1"/>
  <c r="AJ62" i="1"/>
  <c r="AL62" i="1"/>
  <c r="P63" i="1"/>
  <c r="R63" i="1"/>
  <c r="AH63" i="1"/>
  <c r="AL63" i="1"/>
  <c r="O64" i="1"/>
  <c r="Q64" i="1"/>
  <c r="S64" i="1"/>
  <c r="AI64" i="1"/>
  <c r="AK64" i="1"/>
  <c r="O65" i="1"/>
  <c r="Q65" i="1"/>
  <c r="S65" i="1"/>
  <c r="AI65" i="1"/>
  <c r="AK65" i="1"/>
  <c r="AM72" i="1"/>
  <c r="J16" i="1" l="1"/>
  <c r="T11" i="1"/>
  <c r="M128" i="1" s="1"/>
  <c r="U7" i="1"/>
  <c r="Y16" i="1"/>
  <c r="N16" i="1"/>
  <c r="J21" i="1"/>
  <c r="Y21" i="1"/>
  <c r="K21" i="1"/>
  <c r="K16" i="1"/>
  <c r="V16" i="1"/>
  <c r="Z16" i="1"/>
  <c r="K36" i="1"/>
  <c r="W16" i="1"/>
  <c r="L16" i="1"/>
  <c r="L21" i="1" s="1"/>
  <c r="M16" i="1"/>
  <c r="X16" i="1"/>
  <c r="X21" i="1" s="1"/>
  <c r="R11" i="1"/>
  <c r="AA11" i="1"/>
  <c r="AG38" i="1"/>
  <c r="AG39" i="1"/>
  <c r="AG13" i="1"/>
  <c r="AG8" i="1"/>
  <c r="AG34" i="1"/>
  <c r="AG29" i="1"/>
  <c r="AG92" i="1"/>
  <c r="AK11" i="1"/>
  <c r="AG58" i="1"/>
  <c r="AG64" i="1"/>
  <c r="AG89" i="1"/>
  <c r="AG14" i="1"/>
  <c r="AG9" i="1"/>
  <c r="AG67" i="1"/>
  <c r="AG68" i="1"/>
  <c r="AG69" i="1"/>
  <c r="AG108" i="1"/>
  <c r="AG115" i="1"/>
  <c r="AG15" i="1"/>
  <c r="AG10" i="1"/>
  <c r="AG52" i="1"/>
  <c r="AG65" i="1"/>
  <c r="AG74" i="1"/>
  <c r="AG12" i="1"/>
  <c r="AG7" i="1"/>
  <c r="AG114" i="1"/>
  <c r="AG112" i="1"/>
  <c r="AG110" i="1"/>
  <c r="AG107" i="1"/>
  <c r="AG103" i="1"/>
  <c r="AG105" i="1"/>
  <c r="AG97" i="1"/>
  <c r="AG98" i="1"/>
  <c r="AG99" i="1"/>
  <c r="AG94" i="1"/>
  <c r="AG88" i="1"/>
  <c r="AG78" i="1"/>
  <c r="AG72" i="1"/>
  <c r="AG60" i="1"/>
  <c r="AG57" i="1"/>
  <c r="AG59" i="1"/>
  <c r="AG53" i="1"/>
  <c r="AG37" i="1"/>
  <c r="AG40" i="1"/>
  <c r="AG30" i="1"/>
  <c r="AG32" i="1"/>
  <c r="AG33" i="1"/>
  <c r="AG35" i="1"/>
  <c r="AG23" i="1"/>
  <c r="AG24" i="1"/>
  <c r="AG25" i="1"/>
  <c r="AG54" i="1"/>
  <c r="AG55" i="1"/>
  <c r="AG79" i="1"/>
  <c r="AG80" i="1"/>
  <c r="AG95" i="1"/>
  <c r="AG104" i="1"/>
  <c r="AG70" i="1"/>
  <c r="AG73" i="1"/>
  <c r="AG75" i="1"/>
  <c r="AG77" i="1"/>
  <c r="AG93" i="1"/>
  <c r="AG102" i="1"/>
  <c r="AG113" i="1"/>
  <c r="AC11" i="1"/>
  <c r="AG22" i="1"/>
  <c r="AG62" i="1"/>
  <c r="AG63" i="1"/>
  <c r="AG87" i="1"/>
  <c r="AG90" i="1"/>
  <c r="AB11" i="1"/>
  <c r="AD11" i="1"/>
  <c r="AG28" i="1"/>
  <c r="AL11" i="1"/>
  <c r="AF11" i="1"/>
  <c r="AE11" i="1"/>
  <c r="AG27" i="1"/>
  <c r="O11" i="1"/>
  <c r="Q11" i="1"/>
  <c r="P11" i="1"/>
  <c r="AJ11" i="1"/>
  <c r="AI11" i="1"/>
  <c r="S11" i="1"/>
  <c r="AH11" i="1"/>
  <c r="T16" i="1" l="1"/>
  <c r="U11" i="1"/>
  <c r="AC16" i="1"/>
  <c r="AE16" i="1"/>
  <c r="AM11" i="1"/>
  <c r="AH16" i="1"/>
  <c r="R16" i="1"/>
  <c r="S16" i="1"/>
  <c r="AJ16" i="1"/>
  <c r="P16" i="1"/>
  <c r="O16" i="1"/>
  <c r="AI16" i="1"/>
  <c r="AK16" i="1"/>
  <c r="AL16" i="1"/>
  <c r="AD16" i="1"/>
  <c r="AB16" i="1"/>
  <c r="AF16" i="1"/>
  <c r="AA16" i="1"/>
  <c r="AM16" i="1" s="1"/>
  <c r="Q16" i="1"/>
  <c r="X36" i="1"/>
  <c r="Z21" i="1"/>
  <c r="Z36" i="1" s="1"/>
  <c r="M21" i="1"/>
  <c r="T21" i="1" s="1"/>
  <c r="L51" i="1"/>
  <c r="K51" i="1"/>
  <c r="L36" i="1"/>
  <c r="M36" i="1"/>
  <c r="M51" i="1"/>
  <c r="W21" i="1"/>
  <c r="W36" i="1" s="1"/>
  <c r="V21" i="1"/>
  <c r="Y36" i="1"/>
  <c r="N21" i="1"/>
  <c r="K26" i="1"/>
  <c r="K31" i="1" s="1"/>
  <c r="J36" i="1"/>
  <c r="J51" i="1"/>
  <c r="J26" i="1"/>
  <c r="AG11" i="1"/>
  <c r="U16" i="1" l="1"/>
  <c r="T36" i="1"/>
  <c r="U36" i="1" s="1"/>
  <c r="T51" i="1"/>
  <c r="U21" i="1"/>
  <c r="AG16" i="1"/>
  <c r="AE21" i="1"/>
  <c r="AD21" i="1"/>
  <c r="S21" i="1"/>
  <c r="N36" i="1"/>
  <c r="AK36" i="1"/>
  <c r="M26" i="1"/>
  <c r="K41" i="1"/>
  <c r="AJ36" i="1"/>
  <c r="O36" i="1"/>
  <c r="AK21" i="1"/>
  <c r="Q51" i="1"/>
  <c r="J31" i="1"/>
  <c r="AB21" i="1"/>
  <c r="AA21" i="1"/>
  <c r="AM21" i="1" s="1"/>
  <c r="AH21" i="1"/>
  <c r="Y51" i="1"/>
  <c r="AI36" i="1"/>
  <c r="X51" i="1"/>
  <c r="X41" i="1" s="1"/>
  <c r="AL36" i="1"/>
  <c r="R36" i="1"/>
  <c r="K56" i="1"/>
  <c r="L26" i="1"/>
  <c r="P21" i="1"/>
  <c r="X31" i="1"/>
  <c r="K61" i="1"/>
  <c r="P36" i="1"/>
  <c r="N51" i="1"/>
  <c r="V36" i="1"/>
  <c r="V51" i="1" s="1"/>
  <c r="O21" i="1"/>
  <c r="AC21" i="1"/>
  <c r="AI21" i="1"/>
  <c r="Q36" i="1"/>
  <c r="Z51" i="1"/>
  <c r="R21" i="1"/>
  <c r="M31" i="1"/>
  <c r="AF21" i="1"/>
  <c r="AL21" i="1"/>
  <c r="Z31" i="1"/>
  <c r="W51" i="1"/>
  <c r="AJ21" i="1"/>
  <c r="Q21" i="1"/>
  <c r="U51" i="1" l="1"/>
  <c r="L31" i="1"/>
  <c r="T26" i="1"/>
  <c r="M129" i="1" s="1"/>
  <c r="AF36" i="1"/>
  <c r="AC36" i="1"/>
  <c r="AA51" i="1"/>
  <c r="AM51" i="1" s="1"/>
  <c r="AB51" i="1"/>
  <c r="AH51" i="1"/>
  <c r="L41" i="1"/>
  <c r="S51" i="1"/>
  <c r="Z41" i="1"/>
  <c r="AD36" i="1"/>
  <c r="N26" i="1"/>
  <c r="AE36" i="1"/>
  <c r="M41" i="1"/>
  <c r="AE51" i="1"/>
  <c r="AK51" i="1"/>
  <c r="AJ51" i="1"/>
  <c r="AC51" i="1"/>
  <c r="AI51" i="1"/>
  <c r="AF51" i="1"/>
  <c r="AL51" i="1"/>
  <c r="X56" i="1"/>
  <c r="AK26" i="1"/>
  <c r="AL31" i="1"/>
  <c r="M56" i="1"/>
  <c r="Z61" i="1"/>
  <c r="Z56" i="1"/>
  <c r="Y31" i="1"/>
  <c r="AB36" i="1"/>
  <c r="AA36" i="1"/>
  <c r="AM36" i="1" s="1"/>
  <c r="AH36" i="1"/>
  <c r="AJ41" i="1"/>
  <c r="P51" i="1"/>
  <c r="AD51" i="1"/>
  <c r="L56" i="1"/>
  <c r="L61" i="1" s="1"/>
  <c r="AG21" i="1"/>
  <c r="J41" i="1"/>
  <c r="P41" i="1"/>
  <c r="R51" i="1"/>
  <c r="S36" i="1"/>
  <c r="O51" i="1"/>
  <c r="K66" i="1"/>
  <c r="T31" i="1" l="1"/>
  <c r="M130" i="1" s="1"/>
  <c r="J56" i="1"/>
  <c r="T41" i="1"/>
  <c r="U41" i="1" s="1"/>
  <c r="U26" i="1"/>
  <c r="AD26" i="1"/>
  <c r="AG36" i="1"/>
  <c r="AF26" i="1"/>
  <c r="AL26" i="1"/>
  <c r="R31" i="1"/>
  <c r="AJ26" i="1"/>
  <c r="J66" i="1"/>
  <c r="Q26" i="1"/>
  <c r="Q41" i="1"/>
  <c r="AH26" i="1"/>
  <c r="AB26" i="1"/>
  <c r="AA26" i="1"/>
  <c r="AM26" i="1" s="1"/>
  <c r="P31" i="1"/>
  <c r="AL41" i="1"/>
  <c r="Z66" i="1"/>
  <c r="AE26" i="1"/>
  <c r="Q31" i="1"/>
  <c r="AG51" i="1"/>
  <c r="K71" i="1"/>
  <c r="V41" i="1"/>
  <c r="O31" i="1"/>
  <c r="P26" i="1"/>
  <c r="O26" i="1"/>
  <c r="AI26" i="1"/>
  <c r="AC26" i="1"/>
  <c r="W31" i="1"/>
  <c r="AJ31" i="1"/>
  <c r="R26" i="1"/>
  <c r="L66" i="1"/>
  <c r="L71" i="1" s="1"/>
  <c r="O41" i="1"/>
  <c r="J61" i="1"/>
  <c r="AK31" i="1"/>
  <c r="Y41" i="1"/>
  <c r="X61" i="1"/>
  <c r="R56" i="1"/>
  <c r="R41" i="1"/>
  <c r="S26" i="1"/>
  <c r="M61" i="1"/>
  <c r="V31" i="1"/>
  <c r="N31" i="1"/>
  <c r="U31" i="1" l="1"/>
  <c r="T61" i="1"/>
  <c r="U61" i="1" s="1"/>
  <c r="T56" i="1"/>
  <c r="AE31" i="1"/>
  <c r="AJ56" i="1"/>
  <c r="L76" i="1"/>
  <c r="AK41" i="1"/>
  <c r="AH41" i="1"/>
  <c r="V56" i="1"/>
  <c r="Y56" i="1"/>
  <c r="O56" i="1"/>
  <c r="S31" i="1"/>
  <c r="N41" i="1"/>
  <c r="N56" i="1"/>
  <c r="J71" i="1"/>
  <c r="AI31" i="1"/>
  <c r="AC31" i="1"/>
  <c r="R61" i="1"/>
  <c r="AL56" i="1"/>
  <c r="AA31" i="1"/>
  <c r="AM31" i="1" s="1"/>
  <c r="AH31" i="1"/>
  <c r="AB31" i="1"/>
  <c r="AF31" i="1"/>
  <c r="AD31" i="1"/>
  <c r="P56" i="1"/>
  <c r="W41" i="1"/>
  <c r="K76" i="1"/>
  <c r="K81" i="1" s="1"/>
  <c r="M66" i="1"/>
  <c r="T66" i="1" s="1"/>
  <c r="Q56" i="1"/>
  <c r="Z71" i="1"/>
  <c r="AG26" i="1"/>
  <c r="L81" i="1"/>
  <c r="X66" i="1"/>
  <c r="U56" i="1" l="1"/>
  <c r="AE41" i="1"/>
  <c r="O61" i="1"/>
  <c r="X71" i="1"/>
  <c r="AB41" i="1"/>
  <c r="Z76" i="1"/>
  <c r="L86" i="1"/>
  <c r="AI41" i="1"/>
  <c r="AC41" i="1"/>
  <c r="W56" i="1"/>
  <c r="AE56" i="1" s="1"/>
  <c r="AJ61" i="1"/>
  <c r="P61" i="1"/>
  <c r="Q61" i="1"/>
  <c r="AL61" i="1"/>
  <c r="AH56" i="1"/>
  <c r="AF41" i="1"/>
  <c r="X76" i="1"/>
  <c r="S56" i="1"/>
  <c r="U66" i="1"/>
  <c r="AD41" i="1"/>
  <c r="AA41" i="1"/>
  <c r="AM41" i="1" s="1"/>
  <c r="V61" i="1"/>
  <c r="K86" i="1"/>
  <c r="AG31" i="1"/>
  <c r="M71" i="1"/>
  <c r="S41" i="1"/>
  <c r="N61" i="1"/>
  <c r="N66" i="1" s="1"/>
  <c r="AK56" i="1"/>
  <c r="Y61" i="1"/>
  <c r="J76" i="1"/>
  <c r="T71" i="1" l="1"/>
  <c r="M131" i="1" s="1"/>
  <c r="L91" i="1"/>
  <c r="L96" i="1" s="1"/>
  <c r="Z81" i="1"/>
  <c r="AF56" i="1"/>
  <c r="AG41" i="1"/>
  <c r="S66" i="1"/>
  <c r="AI56" i="1"/>
  <c r="AC56" i="1"/>
  <c r="L101" i="1"/>
  <c r="N71" i="1"/>
  <c r="AB56" i="1"/>
  <c r="P66" i="1"/>
  <c r="O66" i="1"/>
  <c r="AL66" i="1"/>
  <c r="AL76" i="1"/>
  <c r="Q66" i="1"/>
  <c r="Z86" i="1"/>
  <c r="Z91" i="1" s="1"/>
  <c r="Z96" i="1" s="1"/>
  <c r="AH61" i="1"/>
  <c r="V66" i="1"/>
  <c r="J81" i="1"/>
  <c r="W61" i="1"/>
  <c r="AE61" i="1" s="1"/>
  <c r="R66" i="1"/>
  <c r="AA56" i="1"/>
  <c r="AM56" i="1" s="1"/>
  <c r="M76" i="1"/>
  <c r="T76" i="1" s="1"/>
  <c r="M132" i="1" s="1"/>
  <c r="K91" i="1"/>
  <c r="AJ66" i="1"/>
  <c r="AK61" i="1"/>
  <c r="Y66" i="1"/>
  <c r="S61" i="1"/>
  <c r="K96" i="1"/>
  <c r="X81" i="1"/>
  <c r="AD56" i="1"/>
  <c r="N76" i="1" l="1"/>
  <c r="S76" i="1" s="1"/>
  <c r="U71" i="1"/>
  <c r="X86" i="1"/>
  <c r="N81" i="1"/>
  <c r="AK66" i="1"/>
  <c r="O81" i="1"/>
  <c r="AC61" i="1"/>
  <c r="AI61" i="1"/>
  <c r="W66" i="1"/>
  <c r="AD66" i="1" s="1"/>
  <c r="J86" i="1"/>
  <c r="AD61" i="1"/>
  <c r="AA61" i="1"/>
  <c r="AM61" i="1" s="1"/>
  <c r="P71" i="1"/>
  <c r="Q71" i="1"/>
  <c r="AL71" i="1"/>
  <c r="O71" i="1"/>
  <c r="Y71" i="1"/>
  <c r="R71" i="1"/>
  <c r="AH66" i="1"/>
  <c r="AG56" i="1"/>
  <c r="S71" i="1"/>
  <c r="N86" i="1"/>
  <c r="R76" i="1"/>
  <c r="Q76" i="1"/>
  <c r="P76" i="1"/>
  <c r="U76" i="1"/>
  <c r="AB61" i="1"/>
  <c r="O76" i="1"/>
  <c r="AF61" i="1"/>
  <c r="Z106" i="1"/>
  <c r="Z101" i="1"/>
  <c r="AJ76" i="1"/>
  <c r="K101" i="1"/>
  <c r="AJ71" i="1"/>
  <c r="L106" i="1"/>
  <c r="Y76" i="1"/>
  <c r="M81" i="1"/>
  <c r="V71" i="1"/>
  <c r="T81" i="1" l="1"/>
  <c r="U81" i="1" s="1"/>
  <c r="AE66" i="1"/>
  <c r="AB66" i="1"/>
  <c r="AJ81" i="1"/>
  <c r="AF66" i="1"/>
  <c r="R81" i="1"/>
  <c r="X91" i="1"/>
  <c r="X96" i="1" s="1"/>
  <c r="N91" i="1"/>
  <c r="N96" i="1" s="1"/>
  <c r="N101" i="1" s="1"/>
  <c r="Z111" i="1"/>
  <c r="AG61" i="1"/>
  <c r="M86" i="1"/>
  <c r="AK76" i="1"/>
  <c r="K106" i="1"/>
  <c r="AC66" i="1"/>
  <c r="AI66" i="1"/>
  <c r="W71" i="1"/>
  <c r="AF71" i="1" s="1"/>
  <c r="P81" i="1"/>
  <c r="Q81" i="1"/>
  <c r="AL81" i="1"/>
  <c r="S86" i="1"/>
  <c r="M91" i="1"/>
  <c r="AA66" i="1"/>
  <c r="AM66" i="1" s="1"/>
  <c r="AK71" i="1"/>
  <c r="K111" i="1"/>
  <c r="S81" i="1"/>
  <c r="J91" i="1"/>
  <c r="Y81" i="1"/>
  <c r="AH71" i="1"/>
  <c r="V76" i="1"/>
  <c r="L111" i="1"/>
  <c r="M96" i="1"/>
  <c r="K116" i="1"/>
  <c r="Z116" i="1"/>
  <c r="Z117" i="1" s="1"/>
  <c r="T91" i="1" l="1"/>
  <c r="M134" i="1" s="1"/>
  <c r="K117" i="1"/>
  <c r="T86" i="1"/>
  <c r="M133" i="1" s="1"/>
  <c r="AG66" i="1"/>
  <c r="AD71" i="1"/>
  <c r="AB71" i="1"/>
  <c r="X101" i="1"/>
  <c r="AK81" i="1"/>
  <c r="Y86" i="1"/>
  <c r="AH76" i="1"/>
  <c r="V81" i="1"/>
  <c r="L116" i="1"/>
  <c r="L117" i="1" s="1"/>
  <c r="AA71" i="1"/>
  <c r="AM71" i="1" s="1"/>
  <c r="AE71" i="1"/>
  <c r="N106" i="1"/>
  <c r="P86" i="1"/>
  <c r="Q86" i="1"/>
  <c r="AJ86" i="1"/>
  <c r="AL86" i="1"/>
  <c r="O86" i="1"/>
  <c r="R86" i="1"/>
  <c r="M101" i="1"/>
  <c r="AC71" i="1"/>
  <c r="AI71" i="1"/>
  <c r="W76" i="1"/>
  <c r="AA76" i="1" s="1"/>
  <c r="AM76" i="1" s="1"/>
  <c r="J96" i="1"/>
  <c r="T96" i="1" s="1"/>
  <c r="M135" i="1" s="1"/>
  <c r="U91" i="1" l="1"/>
  <c r="U86" i="1"/>
  <c r="AE76" i="1"/>
  <c r="X106" i="1"/>
  <c r="X111" i="1" s="1"/>
  <c r="X116" i="1" s="1"/>
  <c r="X117" i="1" s="1"/>
  <c r="AG71" i="1"/>
  <c r="W81" i="1"/>
  <c r="Q91" i="1"/>
  <c r="AJ91" i="1"/>
  <c r="P91" i="1"/>
  <c r="AL91" i="1"/>
  <c r="S91" i="1"/>
  <c r="U96" i="1"/>
  <c r="M106" i="1"/>
  <c r="AK86" i="1"/>
  <c r="Y91" i="1"/>
  <c r="J101" i="1"/>
  <c r="O91" i="1"/>
  <c r="AI76" i="1"/>
  <c r="AC76" i="1"/>
  <c r="O96" i="1"/>
  <c r="J106" i="1"/>
  <c r="T106" i="1" s="1"/>
  <c r="N111" i="1"/>
  <c r="AF76" i="1"/>
  <c r="AB76" i="1"/>
  <c r="R91" i="1"/>
  <c r="W86" i="1"/>
  <c r="W91" i="1" s="1"/>
  <c r="R101" i="1"/>
  <c r="AH81" i="1"/>
  <c r="AD76" i="1"/>
  <c r="V86" i="1"/>
  <c r="T101" i="1" l="1"/>
  <c r="AE81" i="1"/>
  <c r="AD81" i="1"/>
  <c r="AE86" i="1"/>
  <c r="AA81" i="1"/>
  <c r="AM81" i="1" s="1"/>
  <c r="AF81" i="1"/>
  <c r="AC81" i="1"/>
  <c r="AB81" i="1"/>
  <c r="AI81" i="1"/>
  <c r="AG76" i="1"/>
  <c r="AI91" i="1"/>
  <c r="U106" i="1"/>
  <c r="O101" i="1"/>
  <c r="N116" i="1"/>
  <c r="N117" i="1" s="1"/>
  <c r="AB86" i="1"/>
  <c r="AH86" i="1"/>
  <c r="AA86" i="1"/>
  <c r="AM86" i="1" s="1"/>
  <c r="AF86" i="1"/>
  <c r="AD86" i="1"/>
  <c r="V91" i="1"/>
  <c r="AC91" i="1" s="1"/>
  <c r="V96" i="1"/>
  <c r="AC86" i="1"/>
  <c r="AI86" i="1"/>
  <c r="Q101" i="1"/>
  <c r="AL101" i="1"/>
  <c r="AJ101" i="1"/>
  <c r="P101" i="1"/>
  <c r="S101" i="1"/>
  <c r="W96" i="1"/>
  <c r="W101" i="1" s="1"/>
  <c r="AK91" i="1"/>
  <c r="Y96" i="1"/>
  <c r="J111" i="1"/>
  <c r="Q96" i="1"/>
  <c r="AJ96" i="1"/>
  <c r="P96" i="1"/>
  <c r="AL96" i="1"/>
  <c r="S96" i="1"/>
  <c r="R96" i="1"/>
  <c r="Y101" i="1"/>
  <c r="M111" i="1"/>
  <c r="J116" i="1"/>
  <c r="M116" i="1"/>
  <c r="M117" i="1" l="1"/>
  <c r="J117" i="1"/>
  <c r="T111" i="1"/>
  <c r="T116" i="1"/>
  <c r="U101" i="1"/>
  <c r="AG81" i="1"/>
  <c r="AG86" i="1"/>
  <c r="I117" i="1"/>
  <c r="AK101" i="1"/>
  <c r="AI96" i="1"/>
  <c r="AC96" i="1"/>
  <c r="W106" i="1"/>
  <c r="W111" i="1" s="1"/>
  <c r="AB91" i="1"/>
  <c r="AH91" i="1"/>
  <c r="AA91" i="1"/>
  <c r="AM91" i="1" s="1"/>
  <c r="AD91" i="1"/>
  <c r="AF91" i="1"/>
  <c r="AA96" i="1"/>
  <c r="AM96" i="1" s="1"/>
  <c r="AH96" i="1"/>
  <c r="AB96" i="1"/>
  <c r="AF96" i="1"/>
  <c r="AD96" i="1"/>
  <c r="AI101" i="1"/>
  <c r="V101" i="1"/>
  <c r="Q106" i="1"/>
  <c r="AL106" i="1"/>
  <c r="AJ106" i="1"/>
  <c r="P106" i="1"/>
  <c r="S106" i="1"/>
  <c r="Y111" i="1"/>
  <c r="AE96" i="1"/>
  <c r="AK96" i="1"/>
  <c r="Y106" i="1"/>
  <c r="AE91" i="1"/>
  <c r="R106" i="1"/>
  <c r="O106" i="1"/>
  <c r="M136" i="1" l="1"/>
  <c r="M137" i="1" s="1"/>
  <c r="M139" i="1" s="1"/>
  <c r="T120" i="1" s="1"/>
  <c r="T117" i="1"/>
  <c r="U111" i="1"/>
  <c r="U116" i="1"/>
  <c r="R111" i="1"/>
  <c r="S117" i="1"/>
  <c r="AJ111" i="1"/>
  <c r="S111" i="1"/>
  <c r="O117" i="1"/>
  <c r="P111" i="1"/>
  <c r="AL111" i="1"/>
  <c r="R117" i="1"/>
  <c r="AJ116" i="1"/>
  <c r="S116" i="1"/>
  <c r="O116" i="1"/>
  <c r="P116" i="1"/>
  <c r="AL116" i="1"/>
  <c r="R116" i="1"/>
  <c r="Q116" i="1"/>
  <c r="Q111" i="1"/>
  <c r="O111" i="1"/>
  <c r="AB101" i="1"/>
  <c r="AH101" i="1"/>
  <c r="AA101" i="1"/>
  <c r="AM101" i="1" s="1"/>
  <c r="AF101" i="1"/>
  <c r="AD101" i="1"/>
  <c r="AE101" i="1"/>
  <c r="AC101" i="1"/>
  <c r="AG96" i="1"/>
  <c r="V106" i="1"/>
  <c r="AE106" i="1" s="1"/>
  <c r="AK111" i="1"/>
  <c r="AK106" i="1"/>
  <c r="Y116" i="1"/>
  <c r="Y117" i="1" s="1"/>
  <c r="AG91" i="1"/>
  <c r="AI111" i="1"/>
  <c r="AI106" i="1"/>
  <c r="W116" i="1"/>
  <c r="W117" i="1" s="1"/>
  <c r="P117" i="1"/>
  <c r="Q117" i="1"/>
  <c r="U117" i="1" l="1"/>
  <c r="AA106" i="1"/>
  <c r="AM106" i="1" s="1"/>
  <c r="AB106" i="1"/>
  <c r="AH106" i="1"/>
  <c r="AF106" i="1"/>
  <c r="AD106" i="1"/>
  <c r="AI116" i="1"/>
  <c r="AC106" i="1"/>
  <c r="AK116" i="1"/>
  <c r="V111" i="1"/>
  <c r="AG101" i="1"/>
  <c r="AH111" i="1" l="1"/>
  <c r="AB111" i="1"/>
  <c r="AA111" i="1"/>
  <c r="AM111" i="1" s="1"/>
  <c r="AF111" i="1"/>
  <c r="AD111" i="1"/>
  <c r="AE111" i="1"/>
  <c r="AC111" i="1"/>
  <c r="V116" i="1"/>
  <c r="V117" i="1" s="1"/>
  <c r="AG106" i="1"/>
  <c r="AB117" i="1" l="1"/>
  <c r="AH117" i="1" s="1"/>
  <c r="AF117" i="1"/>
  <c r="AL117" i="1" s="1"/>
  <c r="AD117" i="1"/>
  <c r="AJ117" i="1" s="1"/>
  <c r="AE117" i="1"/>
  <c r="AK117" i="1" s="1"/>
  <c r="AC117" i="1"/>
  <c r="AI117" i="1" s="1"/>
  <c r="AH116" i="1"/>
  <c r="AA116" i="1"/>
  <c r="AM116" i="1" s="1"/>
  <c r="AB116" i="1"/>
  <c r="AF116" i="1"/>
  <c r="AD116" i="1"/>
  <c r="AE116" i="1"/>
  <c r="AC116" i="1"/>
  <c r="AG111" i="1"/>
  <c r="AG117" i="1" l="1"/>
  <c r="AM117" i="1"/>
  <c r="AG116" i="1"/>
</calcChain>
</file>

<file path=xl/sharedStrings.xml><?xml version="1.0" encoding="utf-8"?>
<sst xmlns="http://schemas.openxmlformats.org/spreadsheetml/2006/main" count="595" uniqueCount="65">
  <si>
    <t>Id.</t>
  </si>
  <si>
    <t>Area</t>
  </si>
  <si>
    <t>EdO</t>
  </si>
  <si>
    <t>Servizio</t>
  </si>
  <si>
    <t>PERIODO DI RILEVAZIONE</t>
  </si>
  <si>
    <t>Numero degli utenti che hanno fruito del servizio</t>
  </si>
  <si>
    <t>Numero degli utenti che hanno valutato il servizio</t>
  </si>
  <si>
    <t>% degli utenti che hanno valutato il servizio sul totale di quelli che ne hanno fruito</t>
  </si>
  <si>
    <t>Distribuzioni di frequenza dei giudizi complessivi espressi per servizio in valore assoluto</t>
  </si>
  <si>
    <t>Distribuzioni di frequenza dei giudizi complessivi espressi per servizio in %</t>
  </si>
  <si>
    <t>Giudizio espresso in prevalenza (valore modale)</t>
  </si>
  <si>
    <t>Distribuzione di frequenza dei motivi di insoddisfazione in valore assoluto</t>
  </si>
  <si>
    <t>Distribuzione di frequenza dei motivi di insoddisfazione in %</t>
  </si>
  <si>
    <t>Media degli utenti per motivo di insoddisfazione</t>
  </si>
  <si>
    <t>Molto soddisfatto:</t>
  </si>
  <si>
    <t>Soddisfatto:</t>
  </si>
  <si>
    <t>Parzialmente soddisfatto:</t>
  </si>
  <si>
    <t>Non soddisfatto:</t>
  </si>
  <si>
    <t>Campi non valorizzati:</t>
  </si>
  <si>
    <t>Accessibilità fisica:</t>
  </si>
  <si>
    <t>Accessibilità multicanale:</t>
  </si>
  <si>
    <t>Trasparenza:</t>
  </si>
  <si>
    <t>Tempestività:</t>
  </si>
  <si>
    <t>Qualità:</t>
  </si>
  <si>
    <t>Totale</t>
  </si>
  <si>
    <t>Valore massimo</t>
  </si>
  <si>
    <t>Uffici di Diretta Collaborazione</t>
  </si>
  <si>
    <t>Tabella 02 - Banca Dati sulle sepolture dei caduti in guerra</t>
  </si>
  <si>
    <t>1° gennaio - 31 marzo</t>
  </si>
  <si>
    <t>1° aprile - 30 giugno</t>
  </si>
  <si>
    <t>1° luglio - 30 settembre</t>
  </si>
  <si>
    <t>1° ottobre - 31 dicembre</t>
  </si>
  <si>
    <t>1° gennaio - 31 dicembre</t>
  </si>
  <si>
    <t>Tabella 10 - Sacrari Militari</t>
  </si>
  <si>
    <t>Tecnico Operativa</t>
  </si>
  <si>
    <t>02 - STATESERCITO</t>
  </si>
  <si>
    <t>Tabella 01 - Accesso alla consultazione degli archivi storici e biblioteche</t>
  </si>
  <si>
    <t>Tabella 11 - Ufficio per le relazioni con il pubblico</t>
  </si>
  <si>
    <t>Tabella 12 - Istituto Geografico Militare</t>
  </si>
  <si>
    <t>03 - MARISTAT</t>
  </si>
  <si>
    <t>04 - STATAEREO</t>
  </si>
  <si>
    <t>Tabella 13 - Centro Informazioni Geotopografiche Aeronautiche</t>
  </si>
  <si>
    <t>05 - CARABINIERI COMANDO</t>
  </si>
  <si>
    <t>Tecnico Amministrativa</t>
  </si>
  <si>
    <t>06 - PERSOMIL</t>
  </si>
  <si>
    <t>07 - PERSOCIV</t>
  </si>
  <si>
    <t>08 - COMMISERVIZI</t>
  </si>
  <si>
    <t>09 - PREVIMIL</t>
  </si>
  <si>
    <t>10 - TERRARM</t>
  </si>
  <si>
    <t>11 - NAVARM</t>
  </si>
  <si>
    <t>12 - ARMAEREO</t>
  </si>
  <si>
    <t>13 - TELEDIFE</t>
  </si>
  <si>
    <t>14 - GENIODIFE</t>
  </si>
  <si>
    <t>Media dei giudizi espressi per servizio</t>
  </si>
  <si>
    <t>Totale (% parzialmente o non soddisfatti)</t>
  </si>
  <si>
    <t>finale</t>
  </si>
  <si>
    <t>01 - UTCMD</t>
  </si>
  <si>
    <t>1° trimestre 2024</t>
  </si>
  <si>
    <t>2° trimestre 2024</t>
  </si>
  <si>
    <t>3° trimestre 2024</t>
  </si>
  <si>
    <t>4° trimestre 2024</t>
  </si>
  <si>
    <t>ANNO 2024</t>
  </si>
  <si>
    <t>Tabella 15 - Avvisi ai naviganti periodico quindicinale</t>
  </si>
  <si>
    <t>tot</t>
  </si>
  <si>
    <t>UTCMD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</si>
</sst>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Garamond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0" borderId="0" xfId="0" applyAlignment="1">
      <alignment horizontal="center" vertical="center"/>
    </xf>
    <xf numFmtId="0" fontId="2" fillId="0" borderId="0" xfId="0" applyFont="1"/>
    <xf numFmtId="164" fontId="5" fillId="0" borderId="3" xfId="1" applyNumberFormat="1" applyFont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0" fillId="0" borderId="0" xfId="0" applyNumberFormat="1"/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164" fontId="4" fillId="0" borderId="3" xfId="1" applyNumberFormat="1" applyFont="1" applyBorder="1" applyAlignment="1" applyProtection="1">
      <alignment horizontal="center" vertical="center" wrapText="1"/>
    </xf>
    <xf numFmtId="164" fontId="4" fillId="2" borderId="3" xfId="1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>
      <alignment horizontal="center" vertical="center"/>
    </xf>
    <xf numFmtId="164" fontId="4" fillId="0" borderId="3" xfId="1" applyNumberFormat="1" applyFont="1" applyBorder="1" applyAlignment="1" applyProtection="1">
      <alignment horizontal="center" vertical="center" wrapText="1"/>
      <protection locked="0"/>
    </xf>
    <xf numFmtId="164" fontId="4" fillId="2" borderId="3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 wrapText="1"/>
      <protection locked="0"/>
    </xf>
    <xf numFmtId="164" fontId="5" fillId="2" borderId="3" xfId="1" applyNumberFormat="1" applyFont="1" applyFill="1" applyBorder="1" applyAlignment="1" applyProtection="1">
      <alignment horizontal="center" vertical="center" wrapText="1"/>
      <protection locked="0"/>
    </xf>
    <xf numFmtId="164" fontId="4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164" fontId="4" fillId="2" borderId="3" xfId="1" applyNumberFormat="1" applyFont="1" applyFill="1" applyBorder="1" applyAlignment="1" applyProtection="1">
      <alignment horizontal="center" vertical="center"/>
      <protection locked="0"/>
    </xf>
    <xf numFmtId="10" fontId="0" fillId="0" borderId="0" xfId="0" applyNumberFormat="1"/>
    <xf numFmtId="10" fontId="4" fillId="0" borderId="3" xfId="2" applyNumberFormat="1" applyFont="1" applyBorder="1" applyAlignment="1" applyProtection="1">
      <alignment horizontal="center" vertical="center" wrapText="1"/>
      <protection locked="0"/>
    </xf>
    <xf numFmtId="10" fontId="5" fillId="0" borderId="3" xfId="2" applyNumberFormat="1" applyFont="1" applyBorder="1" applyAlignment="1" applyProtection="1">
      <alignment horizontal="center" vertical="center" wrapText="1"/>
    </xf>
    <xf numFmtId="10" fontId="4" fillId="0" borderId="3" xfId="2" applyNumberFormat="1" applyFont="1" applyBorder="1" applyAlignment="1" applyProtection="1">
      <alignment horizontal="center" vertical="center" wrapText="1"/>
    </xf>
    <xf numFmtId="10" fontId="5" fillId="0" borderId="3" xfId="2" applyNumberFormat="1" applyFont="1" applyBorder="1" applyAlignment="1" applyProtection="1">
      <alignment horizontal="center" vertical="center" wrapText="1"/>
      <protection locked="0"/>
    </xf>
    <xf numFmtId="10" fontId="5" fillId="5" borderId="3" xfId="2" applyNumberFormat="1" applyFont="1" applyFill="1" applyBorder="1" applyAlignment="1" applyProtection="1">
      <alignment horizontal="center" vertical="center" wrapText="1"/>
    </xf>
    <xf numFmtId="10" fontId="4" fillId="2" borderId="3" xfId="2" applyNumberFormat="1" applyFont="1" applyFill="1" applyBorder="1" applyAlignment="1" applyProtection="1">
      <alignment horizontal="center" vertical="center"/>
    </xf>
    <xf numFmtId="2" fontId="0" fillId="0" borderId="0" xfId="2" applyNumberFormat="1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0" xfId="0" applyFont="1"/>
    <xf numFmtId="43" fontId="6" fillId="0" borderId="0" xfId="1" applyFont="1"/>
    <xf numFmtId="10" fontId="6" fillId="0" borderId="0" xfId="2" applyNumberFormat="1" applyFont="1"/>
    <xf numFmtId="165" fontId="6" fillId="0" borderId="0" xfId="2" applyNumberFormat="1" applyFont="1"/>
    <xf numFmtId="9" fontId="6" fillId="0" borderId="0" xfId="2" applyFont="1"/>
    <xf numFmtId="164" fontId="6" fillId="0" borderId="0" xfId="0" applyNumberFormat="1" applyFont="1"/>
    <xf numFmtId="166" fontId="6" fillId="0" borderId="0" xfId="2" applyNumberFormat="1" applyFont="1"/>
  </cellXfs>
  <cellStyles count="3">
    <cellStyle name="Migliaia" xfId="1" builtinId="3"/>
    <cellStyle name="Normale" xfId="0" builtinId="0"/>
    <cellStyle name="Percentuale" xfId="2" builtinId="5"/>
  </cellStyles>
  <dxfs count="2">
    <dxf>
      <font>
        <color rgb="FF006100"/>
      </font>
      <fill>
        <patternFill>
          <bgColor rgb="FFC6EFCE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Q139"/>
  <sheetViews>
    <sheetView tabSelected="1" topLeftCell="A112" zoomScale="80" zoomScaleNormal="80" workbookViewId="0">
      <selection activeCell="G121" sqref="G121:M139"/>
    </sheetView>
  </sheetViews>
  <sheetFormatPr defaultRowHeight="14.5" x14ac:dyDescent="0.35"/>
  <cols>
    <col min="1" max="1" width="3.54296875" bestFit="1" customWidth="1"/>
    <col min="2" max="2" width="14.1796875" bestFit="1" customWidth="1"/>
    <col min="3" max="3" width="26.7265625" bestFit="1" customWidth="1"/>
    <col min="4" max="4" width="25.7265625" bestFit="1" customWidth="1"/>
    <col min="5" max="5" width="15.1796875" customWidth="1"/>
    <col min="6" max="6" width="21.1796875" customWidth="1"/>
    <col min="7" max="7" width="14" customWidth="1"/>
    <col min="8" max="8" width="16" customWidth="1"/>
    <col min="9" max="9" width="14" customWidth="1"/>
    <col min="10" max="10" width="9.81640625" customWidth="1"/>
    <col min="11" max="11" width="10.26953125" customWidth="1"/>
    <col min="12" max="12" width="11" customWidth="1"/>
    <col min="13" max="13" width="14.26953125" bestFit="1" customWidth="1"/>
    <col min="14" max="14" width="9.453125" customWidth="1"/>
    <col min="15" max="16" width="10.26953125" customWidth="1"/>
    <col min="17" max="17" width="10.453125" style="4" customWidth="1"/>
    <col min="18" max="18" width="9.81640625" customWidth="1"/>
    <col min="19" max="19" width="10.26953125" customWidth="1"/>
    <col min="20" max="20" width="15.1796875" bestFit="1" customWidth="1"/>
    <col min="21" max="21" width="25.1796875" bestFit="1" customWidth="1"/>
    <col min="22" max="23" width="11" customWidth="1"/>
    <col min="24" max="24" width="10.7265625" customWidth="1"/>
    <col min="25" max="25" width="11.26953125" customWidth="1"/>
    <col min="26" max="26" width="6.81640625" customWidth="1"/>
    <col min="27" max="27" width="11.26953125" customWidth="1"/>
    <col min="28" max="28" width="11.453125" customWidth="1"/>
    <col min="29" max="29" width="10.81640625" customWidth="1"/>
    <col min="30" max="30" width="10.7265625" customWidth="1"/>
    <col min="31" max="31" width="11.26953125" customWidth="1"/>
    <col min="32" max="33" width="7.54296875" bestFit="1" customWidth="1"/>
    <col min="34" max="34" width="10.7265625" customWidth="1"/>
    <col min="35" max="35" width="12.453125" customWidth="1"/>
    <col min="36" max="36" width="10.7265625" customWidth="1"/>
    <col min="37" max="37" width="11.26953125" customWidth="1"/>
    <col min="38" max="38" width="6.81640625" customWidth="1"/>
    <col min="39" max="39" width="11.1796875" customWidth="1"/>
  </cols>
  <sheetData>
    <row r="1" spans="1:39" ht="15" hidden="1" customHeight="1" x14ac:dyDescent="0.35">
      <c r="J1" s="1">
        <v>90</v>
      </c>
      <c r="K1" s="2">
        <v>65</v>
      </c>
      <c r="L1" s="3">
        <v>35</v>
      </c>
      <c r="M1" s="3">
        <v>10</v>
      </c>
    </row>
    <row r="2" spans="1:39" ht="15" hidden="1" customHeight="1" x14ac:dyDescent="0.35"/>
    <row r="3" spans="1:39" x14ac:dyDescent="0.35">
      <c r="A3" s="5"/>
    </row>
    <row r="5" spans="1:39" ht="51" customHeight="1" x14ac:dyDescent="0.35">
      <c r="A5" s="55" t="s">
        <v>0</v>
      </c>
      <c r="B5" s="55" t="s">
        <v>1</v>
      </c>
      <c r="C5" s="55" t="s">
        <v>2</v>
      </c>
      <c r="D5" s="55" t="s">
        <v>3</v>
      </c>
      <c r="E5" s="57" t="s">
        <v>4</v>
      </c>
      <c r="F5" s="58"/>
      <c r="G5" s="55" t="s">
        <v>5</v>
      </c>
      <c r="H5" s="53" t="s">
        <v>6</v>
      </c>
      <c r="I5" s="55" t="s">
        <v>7</v>
      </c>
      <c r="J5" s="47" t="s">
        <v>8</v>
      </c>
      <c r="K5" s="48"/>
      <c r="L5" s="48"/>
      <c r="M5" s="48"/>
      <c r="N5" s="49"/>
      <c r="O5" s="50" t="s">
        <v>9</v>
      </c>
      <c r="P5" s="51"/>
      <c r="Q5" s="51"/>
      <c r="R5" s="51"/>
      <c r="S5" s="52"/>
      <c r="T5" s="53" t="s">
        <v>53</v>
      </c>
      <c r="U5" s="55" t="s">
        <v>10</v>
      </c>
      <c r="V5" s="47" t="s">
        <v>11</v>
      </c>
      <c r="W5" s="48"/>
      <c r="X5" s="48"/>
      <c r="Y5" s="48"/>
      <c r="Z5" s="48"/>
      <c r="AA5" s="49"/>
      <c r="AB5" s="50" t="s">
        <v>12</v>
      </c>
      <c r="AC5" s="51"/>
      <c r="AD5" s="51"/>
      <c r="AE5" s="51"/>
      <c r="AF5" s="51"/>
      <c r="AG5" s="52"/>
      <c r="AH5" s="47" t="s">
        <v>13</v>
      </c>
      <c r="AI5" s="48"/>
      <c r="AJ5" s="48"/>
      <c r="AK5" s="48"/>
      <c r="AL5" s="48"/>
      <c r="AM5" s="49"/>
    </row>
    <row r="6" spans="1:39" ht="52" x14ac:dyDescent="0.35">
      <c r="A6" s="56"/>
      <c r="B6" s="56"/>
      <c r="C6" s="56"/>
      <c r="D6" s="56"/>
      <c r="E6" s="59"/>
      <c r="F6" s="60"/>
      <c r="G6" s="56"/>
      <c r="H6" s="54"/>
      <c r="I6" s="56"/>
      <c r="J6" s="10" t="s">
        <v>14</v>
      </c>
      <c r="K6" s="10" t="s">
        <v>15</v>
      </c>
      <c r="L6" s="10" t="s">
        <v>16</v>
      </c>
      <c r="M6" s="10" t="s">
        <v>17</v>
      </c>
      <c r="N6" s="10" t="s">
        <v>18</v>
      </c>
      <c r="O6" s="11" t="s">
        <v>14</v>
      </c>
      <c r="P6" s="11" t="s">
        <v>15</v>
      </c>
      <c r="Q6" s="11" t="s">
        <v>16</v>
      </c>
      <c r="R6" s="11" t="s">
        <v>17</v>
      </c>
      <c r="S6" s="11" t="s">
        <v>18</v>
      </c>
      <c r="T6" s="54"/>
      <c r="U6" s="56"/>
      <c r="V6" s="10" t="s">
        <v>19</v>
      </c>
      <c r="W6" s="10" t="s">
        <v>20</v>
      </c>
      <c r="X6" s="10" t="s">
        <v>21</v>
      </c>
      <c r="Y6" s="10" t="s">
        <v>22</v>
      </c>
      <c r="Z6" s="10" t="s">
        <v>23</v>
      </c>
      <c r="AA6" s="10" t="s">
        <v>24</v>
      </c>
      <c r="AB6" s="11" t="s">
        <v>19</v>
      </c>
      <c r="AC6" s="11" t="s">
        <v>20</v>
      </c>
      <c r="AD6" s="11" t="s">
        <v>21</v>
      </c>
      <c r="AE6" s="11" t="s">
        <v>22</v>
      </c>
      <c r="AF6" s="11" t="s">
        <v>23</v>
      </c>
      <c r="AG6" s="11" t="s">
        <v>25</v>
      </c>
      <c r="AH6" s="10" t="s">
        <v>19</v>
      </c>
      <c r="AI6" s="10" t="s">
        <v>20</v>
      </c>
      <c r="AJ6" s="10" t="s">
        <v>21</v>
      </c>
      <c r="AK6" s="10" t="s">
        <v>22</v>
      </c>
      <c r="AL6" s="10" t="s">
        <v>23</v>
      </c>
      <c r="AM6" s="10" t="s">
        <v>54</v>
      </c>
    </row>
    <row r="7" spans="1:39" ht="26" x14ac:dyDescent="0.35">
      <c r="A7" s="11">
        <v>1</v>
      </c>
      <c r="B7" s="11" t="s">
        <v>64</v>
      </c>
      <c r="C7" s="12" t="s">
        <v>56</v>
      </c>
      <c r="D7" s="11" t="s">
        <v>27</v>
      </c>
      <c r="E7" s="13" t="s">
        <v>57</v>
      </c>
      <c r="F7" s="13" t="s">
        <v>28</v>
      </c>
      <c r="G7" s="32">
        <v>256</v>
      </c>
      <c r="H7" s="33">
        <v>124</v>
      </c>
      <c r="I7" s="40">
        <f>IF(G7&gt;0,H7/G7,"")</f>
        <v>0.484375</v>
      </c>
      <c r="J7" s="37">
        <v>109</v>
      </c>
      <c r="K7" s="37">
        <v>13</v>
      </c>
      <c r="L7" s="37">
        <v>2</v>
      </c>
      <c r="M7" s="37">
        <v>0</v>
      </c>
      <c r="N7" s="37">
        <v>0</v>
      </c>
      <c r="O7" s="17">
        <f t="shared" ref="O7:O38" si="0">IFERROR(J7/$H7,0)</f>
        <v>0.87903225806451613</v>
      </c>
      <c r="P7" s="17">
        <f t="shared" ref="P7:P38" si="1">IFERROR(K7/$H7,0)</f>
        <v>0.10483870967741936</v>
      </c>
      <c r="Q7" s="17">
        <f t="shared" ref="Q7:Q38" si="2">IFERROR(L7/$H7,0)</f>
        <v>1.6129032258064516E-2</v>
      </c>
      <c r="R7" s="17">
        <f t="shared" ref="R7:R38" si="3">IFERROR(M7/$H7,0)</f>
        <v>0</v>
      </c>
      <c r="S7" s="17">
        <f t="shared" ref="S7:S38" si="4">IFERROR(N7/$H7,0)</f>
        <v>0</v>
      </c>
      <c r="T7" s="45">
        <f>IF((IFERROR(SUMPRODUCT(J7:M7,$J$1:$M$1)/(SUM(J7:M7)*100),0))&gt;0,IFERROR(SUMPRODUCT(J7:M7,$J$1:$M$1)/(SUM(J7:M7)*100),0),"")</f>
        <v>0.86491935483870963</v>
      </c>
      <c r="U7" s="11" t="str">
        <f t="shared" ref="U7:U75" si="5">IF(T7=0,"Non valutato",IF(T7&gt;=0.75,"Molto soddisfatto",IF(AND(T7&gt;0.5,T7&lt;0.75),"Soddisfatto",IF(AND(T7&gt;=0.25,T7&lt;=0.5),"Parzialmente soddisfatto","Insoddisfatto"))))</f>
        <v>Molto soddisfatto</v>
      </c>
      <c r="V7" s="37"/>
      <c r="W7" s="37"/>
      <c r="X7" s="37"/>
      <c r="Y7" s="37"/>
      <c r="Z7" s="37"/>
      <c r="AA7" s="16">
        <f t="shared" ref="AA7:AA38" si="6">SUM(V7:Z7)</f>
        <v>0</v>
      </c>
      <c r="AB7" s="17">
        <f t="shared" ref="AB7:AB38" si="7">IFERROR(V7/SUM($V7:$Z7),0)</f>
        <v>0</v>
      </c>
      <c r="AC7" s="17">
        <f t="shared" ref="AC7:AC38" si="8">IFERROR(W7/SUM($V7:$Z7),0)</f>
        <v>0</v>
      </c>
      <c r="AD7" s="17">
        <f t="shared" ref="AD7:AD38" si="9">IFERROR(X7/SUM($V7:$Z7),0)</f>
        <v>0</v>
      </c>
      <c r="AE7" s="17">
        <f t="shared" ref="AE7:AE38" si="10">IFERROR(Y7/SUM($V7:$Z7),0)</f>
        <v>0</v>
      </c>
      <c r="AF7" s="17">
        <f t="shared" ref="AF7:AF38" si="11">IFERROR(Z7/SUM($V7:$Z7),0)</f>
        <v>0</v>
      </c>
      <c r="AG7" s="17">
        <f t="shared" ref="AG7:AG38" si="12">MAX(AB7:AF7)</f>
        <v>0</v>
      </c>
      <c r="AH7" s="30">
        <f t="shared" ref="AH7:AH38" si="13">IFERROR(V7/$H7,0)</f>
        <v>0</v>
      </c>
      <c r="AI7" s="30">
        <f t="shared" ref="AI7:AI38" si="14">IFERROR(W7/$H7,0)</f>
        <v>0</v>
      </c>
      <c r="AJ7" s="30">
        <f t="shared" ref="AJ7:AJ38" si="15">IFERROR(X7/$H7,0)</f>
        <v>0</v>
      </c>
      <c r="AK7" s="30">
        <f t="shared" ref="AK7:AK38" si="16">IFERROR(Y7/$H7,0)</f>
        <v>0</v>
      </c>
      <c r="AL7" s="30">
        <f t="shared" ref="AL7:AL38" si="17">IFERROR(Z7/$H7,0)</f>
        <v>0</v>
      </c>
      <c r="AM7" s="30">
        <f t="shared" ref="AM7:AM38" si="18">IFERROR(AA7/H7,0)</f>
        <v>0</v>
      </c>
    </row>
    <row r="8" spans="1:39" ht="26" x14ac:dyDescent="0.35">
      <c r="A8" s="11">
        <v>2</v>
      </c>
      <c r="B8" s="11" t="s">
        <v>64</v>
      </c>
      <c r="C8" s="12" t="s">
        <v>56</v>
      </c>
      <c r="D8" s="11" t="s">
        <v>27</v>
      </c>
      <c r="E8" s="13" t="s">
        <v>58</v>
      </c>
      <c r="F8" s="13" t="s">
        <v>29</v>
      </c>
      <c r="G8" s="32">
        <v>483</v>
      </c>
      <c r="H8" s="33">
        <v>268</v>
      </c>
      <c r="I8" s="40">
        <f t="shared" ref="I8:I71" si="19">IF(G8&gt;0,H8/G8,"")</f>
        <v>0.5548654244306418</v>
      </c>
      <c r="J8" s="37">
        <v>239</v>
      </c>
      <c r="K8" s="37">
        <v>18</v>
      </c>
      <c r="L8" s="37">
        <v>11</v>
      </c>
      <c r="M8" s="37">
        <v>0</v>
      </c>
      <c r="N8" s="37">
        <v>0</v>
      </c>
      <c r="O8" s="17">
        <f t="shared" si="0"/>
        <v>0.89179104477611937</v>
      </c>
      <c r="P8" s="17">
        <f t="shared" si="1"/>
        <v>6.7164179104477612E-2</v>
      </c>
      <c r="Q8" s="17">
        <f t="shared" si="2"/>
        <v>4.1044776119402986E-2</v>
      </c>
      <c r="R8" s="17">
        <f t="shared" si="3"/>
        <v>0</v>
      </c>
      <c r="S8" s="17">
        <f t="shared" si="4"/>
        <v>0</v>
      </c>
      <c r="T8" s="45">
        <f t="shared" ref="T8:T71" si="20">IF((IFERROR(SUMPRODUCT(J8:M8,$J$1:$M$1)/(SUM(J8:M8)*100),0))&gt;0,IFERROR(SUMPRODUCT(J8:M8,$J$1:$M$1)/(SUM(J8:M8)*100),0),"")</f>
        <v>0.86063432835820897</v>
      </c>
      <c r="U8" s="11" t="str">
        <f t="shared" si="5"/>
        <v>Molto soddisfatto</v>
      </c>
      <c r="V8" s="37"/>
      <c r="W8" s="37"/>
      <c r="X8" s="37"/>
      <c r="Y8" s="37"/>
      <c r="Z8" s="37"/>
      <c r="AA8" s="16">
        <f t="shared" si="6"/>
        <v>0</v>
      </c>
      <c r="AB8" s="17">
        <f t="shared" si="7"/>
        <v>0</v>
      </c>
      <c r="AC8" s="17">
        <f t="shared" si="8"/>
        <v>0</v>
      </c>
      <c r="AD8" s="17">
        <f t="shared" si="9"/>
        <v>0</v>
      </c>
      <c r="AE8" s="17">
        <f t="shared" si="10"/>
        <v>0</v>
      </c>
      <c r="AF8" s="17">
        <f t="shared" si="11"/>
        <v>0</v>
      </c>
      <c r="AG8" s="17">
        <f t="shared" si="12"/>
        <v>0</v>
      </c>
      <c r="AH8" s="30">
        <f t="shared" si="13"/>
        <v>0</v>
      </c>
      <c r="AI8" s="30">
        <f t="shared" si="14"/>
        <v>0</v>
      </c>
      <c r="AJ8" s="30">
        <f t="shared" si="15"/>
        <v>0</v>
      </c>
      <c r="AK8" s="30">
        <f t="shared" si="16"/>
        <v>0</v>
      </c>
      <c r="AL8" s="30">
        <f t="shared" si="17"/>
        <v>0</v>
      </c>
      <c r="AM8" s="30">
        <f t="shared" si="18"/>
        <v>0</v>
      </c>
    </row>
    <row r="9" spans="1:39" ht="26" hidden="1" x14ac:dyDescent="0.35">
      <c r="A9" s="11">
        <v>3</v>
      </c>
      <c r="B9" s="11" t="s">
        <v>64</v>
      </c>
      <c r="C9" s="12" t="s">
        <v>56</v>
      </c>
      <c r="D9" s="11" t="s">
        <v>27</v>
      </c>
      <c r="E9" s="13" t="s">
        <v>59</v>
      </c>
      <c r="F9" s="13" t="s">
        <v>30</v>
      </c>
      <c r="G9" s="32"/>
      <c r="H9" s="33"/>
      <c r="I9" s="40" t="str">
        <f t="shared" si="19"/>
        <v/>
      </c>
      <c r="J9" s="37"/>
      <c r="K9" s="37"/>
      <c r="L9" s="37"/>
      <c r="M9" s="37"/>
      <c r="N9" s="37"/>
      <c r="O9" s="17">
        <f t="shared" si="0"/>
        <v>0</v>
      </c>
      <c r="P9" s="17">
        <f t="shared" si="1"/>
        <v>0</v>
      </c>
      <c r="Q9" s="17">
        <f t="shared" si="2"/>
        <v>0</v>
      </c>
      <c r="R9" s="17">
        <f t="shared" si="3"/>
        <v>0</v>
      </c>
      <c r="S9" s="17">
        <f t="shared" si="4"/>
        <v>0</v>
      </c>
      <c r="T9" s="45" t="str">
        <f t="shared" si="20"/>
        <v/>
      </c>
      <c r="U9" s="11" t="str">
        <f t="shared" si="5"/>
        <v>Molto soddisfatto</v>
      </c>
      <c r="V9" s="37"/>
      <c r="W9" s="37"/>
      <c r="X9" s="37"/>
      <c r="Y9" s="37"/>
      <c r="Z9" s="37"/>
      <c r="AA9" s="16">
        <f t="shared" si="6"/>
        <v>0</v>
      </c>
      <c r="AB9" s="17">
        <f t="shared" si="7"/>
        <v>0</v>
      </c>
      <c r="AC9" s="17">
        <f t="shared" si="8"/>
        <v>0</v>
      </c>
      <c r="AD9" s="17">
        <f t="shared" si="9"/>
        <v>0</v>
      </c>
      <c r="AE9" s="17">
        <f t="shared" si="10"/>
        <v>0</v>
      </c>
      <c r="AF9" s="17">
        <f t="shared" si="11"/>
        <v>0</v>
      </c>
      <c r="AG9" s="17">
        <f t="shared" si="12"/>
        <v>0</v>
      </c>
      <c r="AH9" s="30">
        <f t="shared" si="13"/>
        <v>0</v>
      </c>
      <c r="AI9" s="30">
        <f t="shared" si="14"/>
        <v>0</v>
      </c>
      <c r="AJ9" s="30">
        <f t="shared" si="15"/>
        <v>0</v>
      </c>
      <c r="AK9" s="30">
        <f t="shared" si="16"/>
        <v>0</v>
      </c>
      <c r="AL9" s="30">
        <f t="shared" si="17"/>
        <v>0</v>
      </c>
      <c r="AM9" s="30">
        <f t="shared" si="18"/>
        <v>0</v>
      </c>
    </row>
    <row r="10" spans="1:39" ht="26" hidden="1" x14ac:dyDescent="0.35">
      <c r="A10" s="11">
        <v>4</v>
      </c>
      <c r="B10" s="11" t="s">
        <v>64</v>
      </c>
      <c r="C10" s="12" t="s">
        <v>56</v>
      </c>
      <c r="D10" s="11" t="s">
        <v>27</v>
      </c>
      <c r="E10" s="13" t="s">
        <v>60</v>
      </c>
      <c r="F10" s="13" t="s">
        <v>31</v>
      </c>
      <c r="G10" s="32"/>
      <c r="H10" s="33"/>
      <c r="I10" s="40" t="str">
        <f t="shared" si="19"/>
        <v/>
      </c>
      <c r="J10" s="37"/>
      <c r="K10" s="37"/>
      <c r="L10" s="37"/>
      <c r="M10" s="37"/>
      <c r="N10" s="37"/>
      <c r="O10" s="17">
        <f t="shared" si="0"/>
        <v>0</v>
      </c>
      <c r="P10" s="17">
        <f t="shared" si="1"/>
        <v>0</v>
      </c>
      <c r="Q10" s="17">
        <f t="shared" si="2"/>
        <v>0</v>
      </c>
      <c r="R10" s="17">
        <f t="shared" si="3"/>
        <v>0</v>
      </c>
      <c r="S10" s="17">
        <f t="shared" si="4"/>
        <v>0</v>
      </c>
      <c r="T10" s="45" t="str">
        <f t="shared" si="20"/>
        <v/>
      </c>
      <c r="U10" s="11" t="str">
        <f t="shared" si="5"/>
        <v>Molto soddisfatto</v>
      </c>
      <c r="V10" s="37"/>
      <c r="W10" s="37"/>
      <c r="X10" s="37"/>
      <c r="Y10" s="37"/>
      <c r="Z10" s="37"/>
      <c r="AA10" s="16">
        <f t="shared" si="6"/>
        <v>0</v>
      </c>
      <c r="AB10" s="17">
        <f t="shared" si="7"/>
        <v>0</v>
      </c>
      <c r="AC10" s="17">
        <f t="shared" si="8"/>
        <v>0</v>
      </c>
      <c r="AD10" s="17">
        <f t="shared" si="9"/>
        <v>0</v>
      </c>
      <c r="AE10" s="17">
        <f t="shared" si="10"/>
        <v>0</v>
      </c>
      <c r="AF10" s="17">
        <f t="shared" si="11"/>
        <v>0</v>
      </c>
      <c r="AG10" s="17">
        <f t="shared" si="12"/>
        <v>0</v>
      </c>
      <c r="AH10" s="30">
        <f t="shared" si="13"/>
        <v>0</v>
      </c>
      <c r="AI10" s="30">
        <f t="shared" si="14"/>
        <v>0</v>
      </c>
      <c r="AJ10" s="30">
        <f t="shared" si="15"/>
        <v>0</v>
      </c>
      <c r="AK10" s="30">
        <f t="shared" si="16"/>
        <v>0</v>
      </c>
      <c r="AL10" s="30">
        <f t="shared" si="17"/>
        <v>0</v>
      </c>
      <c r="AM10" s="30">
        <f t="shared" si="18"/>
        <v>0</v>
      </c>
    </row>
    <row r="11" spans="1:39" ht="26" x14ac:dyDescent="0.35">
      <c r="A11" s="11">
        <v>5</v>
      </c>
      <c r="B11" s="18" t="s">
        <v>64</v>
      </c>
      <c r="C11" s="19" t="s">
        <v>56</v>
      </c>
      <c r="D11" s="18" t="s">
        <v>27</v>
      </c>
      <c r="E11" s="20" t="s">
        <v>61</v>
      </c>
      <c r="F11" s="20" t="s">
        <v>32</v>
      </c>
      <c r="G11" s="6">
        <f>IFERROR(SUM(G7:G10),0)</f>
        <v>739</v>
      </c>
      <c r="H11" s="7">
        <f>IFERROR(SUM(H7:H10),0)</f>
        <v>392</v>
      </c>
      <c r="I11" s="41">
        <f t="shared" si="19"/>
        <v>0.53044654939106906</v>
      </c>
      <c r="J11" s="26">
        <f>SUM(J7:J10)</f>
        <v>348</v>
      </c>
      <c r="K11" s="26">
        <f>SUM(K7:K10)</f>
        <v>31</v>
      </c>
      <c r="L11" s="26">
        <f>SUM(L7:L10)</f>
        <v>13</v>
      </c>
      <c r="M11" s="26">
        <f>SUM(M7:M10)</f>
        <v>0</v>
      </c>
      <c r="N11" s="26">
        <f>SUM(N7:N10)</f>
        <v>0</v>
      </c>
      <c r="O11" s="22">
        <f t="shared" si="0"/>
        <v>0.88775510204081631</v>
      </c>
      <c r="P11" s="22">
        <f t="shared" si="1"/>
        <v>7.9081632653061229E-2</v>
      </c>
      <c r="Q11" s="22">
        <f t="shared" si="2"/>
        <v>3.3163265306122451E-2</v>
      </c>
      <c r="R11" s="22">
        <f t="shared" si="3"/>
        <v>0</v>
      </c>
      <c r="S11" s="22">
        <f t="shared" si="4"/>
        <v>0</v>
      </c>
      <c r="T11" s="45">
        <f t="shared" si="20"/>
        <v>0.86198979591836733</v>
      </c>
      <c r="U11" s="18" t="str">
        <f t="shared" si="5"/>
        <v>Molto soddisfatto</v>
      </c>
      <c r="V11" s="21">
        <f>SUM(V7:V10)</f>
        <v>0</v>
      </c>
      <c r="W11" s="21">
        <f>SUM(W7:W10)</f>
        <v>0</v>
      </c>
      <c r="X11" s="21">
        <f>SUM(X7:X10)</f>
        <v>0</v>
      </c>
      <c r="Y11" s="21">
        <f>SUM(Y7:Y10)</f>
        <v>0</v>
      </c>
      <c r="Z11" s="21">
        <f>SUM(Z7:Z10)</f>
        <v>0</v>
      </c>
      <c r="AA11" s="16">
        <f t="shared" si="6"/>
        <v>0</v>
      </c>
      <c r="AB11" s="22">
        <f t="shared" si="7"/>
        <v>0</v>
      </c>
      <c r="AC11" s="22">
        <f t="shared" si="8"/>
        <v>0</v>
      </c>
      <c r="AD11" s="22">
        <f t="shared" si="9"/>
        <v>0</v>
      </c>
      <c r="AE11" s="22">
        <f t="shared" si="10"/>
        <v>0</v>
      </c>
      <c r="AF11" s="22">
        <f t="shared" si="11"/>
        <v>0</v>
      </c>
      <c r="AG11" s="22">
        <f t="shared" si="12"/>
        <v>0</v>
      </c>
      <c r="AH11" s="31">
        <f t="shared" si="13"/>
        <v>0</v>
      </c>
      <c r="AI11" s="31">
        <f t="shared" si="14"/>
        <v>0</v>
      </c>
      <c r="AJ11" s="31">
        <f t="shared" si="15"/>
        <v>0</v>
      </c>
      <c r="AK11" s="31">
        <f t="shared" si="16"/>
        <v>0</v>
      </c>
      <c r="AL11" s="31">
        <f t="shared" si="17"/>
        <v>0</v>
      </c>
      <c r="AM11" s="31">
        <f t="shared" si="18"/>
        <v>0</v>
      </c>
    </row>
    <row r="12" spans="1:39" ht="26" x14ac:dyDescent="0.35">
      <c r="A12" s="11">
        <v>6</v>
      </c>
      <c r="B12" s="11" t="s">
        <v>26</v>
      </c>
      <c r="C12" s="12" t="s">
        <v>56</v>
      </c>
      <c r="D12" s="11" t="s">
        <v>33</v>
      </c>
      <c r="E12" s="13" t="s">
        <v>57</v>
      </c>
      <c r="F12" s="13" t="s">
        <v>28</v>
      </c>
      <c r="G12" s="14">
        <v>940</v>
      </c>
      <c r="H12" s="15">
        <v>810</v>
      </c>
      <c r="I12" s="42">
        <f t="shared" si="19"/>
        <v>0.86170212765957444</v>
      </c>
      <c r="J12" s="38">
        <v>780</v>
      </c>
      <c r="K12" s="38">
        <v>30</v>
      </c>
      <c r="L12" s="37"/>
      <c r="M12" s="37"/>
      <c r="N12" s="37"/>
      <c r="O12" s="17">
        <f t="shared" si="0"/>
        <v>0.96296296296296291</v>
      </c>
      <c r="P12" s="17">
        <f t="shared" si="1"/>
        <v>3.7037037037037035E-2</v>
      </c>
      <c r="Q12" s="17">
        <f t="shared" si="2"/>
        <v>0</v>
      </c>
      <c r="R12" s="17">
        <f t="shared" si="3"/>
        <v>0</v>
      </c>
      <c r="S12" s="17">
        <f t="shared" si="4"/>
        <v>0</v>
      </c>
      <c r="T12" s="45">
        <f t="shared" si="20"/>
        <v>0.89074074074074072</v>
      </c>
      <c r="U12" s="11" t="str">
        <f t="shared" si="5"/>
        <v>Molto soddisfatto</v>
      </c>
      <c r="V12" s="37"/>
      <c r="W12" s="37"/>
      <c r="X12" s="37"/>
      <c r="Y12" s="37"/>
      <c r="Z12" s="37"/>
      <c r="AA12" s="16">
        <f t="shared" si="6"/>
        <v>0</v>
      </c>
      <c r="AB12" s="17">
        <f t="shared" si="7"/>
        <v>0</v>
      </c>
      <c r="AC12" s="17">
        <f t="shared" si="8"/>
        <v>0</v>
      </c>
      <c r="AD12" s="17">
        <f t="shared" si="9"/>
        <v>0</v>
      </c>
      <c r="AE12" s="17">
        <f t="shared" si="10"/>
        <v>0</v>
      </c>
      <c r="AF12" s="17">
        <f t="shared" si="11"/>
        <v>0</v>
      </c>
      <c r="AG12" s="17">
        <f t="shared" si="12"/>
        <v>0</v>
      </c>
      <c r="AH12" s="30">
        <f t="shared" si="13"/>
        <v>0</v>
      </c>
      <c r="AI12" s="30">
        <f t="shared" si="14"/>
        <v>0</v>
      </c>
      <c r="AJ12" s="30">
        <f t="shared" si="15"/>
        <v>0</v>
      </c>
      <c r="AK12" s="30">
        <f t="shared" si="16"/>
        <v>0</v>
      </c>
      <c r="AL12" s="30">
        <f t="shared" si="17"/>
        <v>0</v>
      </c>
      <c r="AM12" s="30">
        <f t="shared" si="18"/>
        <v>0</v>
      </c>
    </row>
    <row r="13" spans="1:39" ht="26" x14ac:dyDescent="0.35">
      <c r="A13" s="11">
        <v>7</v>
      </c>
      <c r="B13" s="11" t="s">
        <v>26</v>
      </c>
      <c r="C13" s="12" t="s">
        <v>56</v>
      </c>
      <c r="D13" s="11" t="s">
        <v>33</v>
      </c>
      <c r="E13" s="13" t="s">
        <v>58</v>
      </c>
      <c r="F13" s="13" t="s">
        <v>29</v>
      </c>
      <c r="G13" s="14">
        <v>1050</v>
      </c>
      <c r="H13" s="15">
        <v>905</v>
      </c>
      <c r="I13" s="42">
        <f t="shared" si="19"/>
        <v>0.86190476190476195</v>
      </c>
      <c r="J13" s="38">
        <v>895</v>
      </c>
      <c r="K13" s="38">
        <v>10</v>
      </c>
      <c r="L13" s="37"/>
      <c r="M13" s="37"/>
      <c r="N13" s="37"/>
      <c r="O13" s="17">
        <f t="shared" si="0"/>
        <v>0.98895027624309395</v>
      </c>
      <c r="P13" s="17">
        <f t="shared" si="1"/>
        <v>1.1049723756906077E-2</v>
      </c>
      <c r="Q13" s="17">
        <f t="shared" si="2"/>
        <v>0</v>
      </c>
      <c r="R13" s="17">
        <f t="shared" si="3"/>
        <v>0</v>
      </c>
      <c r="S13" s="17">
        <f t="shared" si="4"/>
        <v>0</v>
      </c>
      <c r="T13" s="45">
        <f t="shared" si="20"/>
        <v>0.89723756906077345</v>
      </c>
      <c r="U13" s="11" t="str">
        <f t="shared" si="5"/>
        <v>Molto soddisfatto</v>
      </c>
      <c r="V13" s="37"/>
      <c r="W13" s="37"/>
      <c r="X13" s="37"/>
      <c r="Y13" s="37"/>
      <c r="Z13" s="37"/>
      <c r="AA13" s="16">
        <f t="shared" si="6"/>
        <v>0</v>
      </c>
      <c r="AB13" s="17">
        <f t="shared" si="7"/>
        <v>0</v>
      </c>
      <c r="AC13" s="17">
        <f t="shared" si="8"/>
        <v>0</v>
      </c>
      <c r="AD13" s="17">
        <f t="shared" si="9"/>
        <v>0</v>
      </c>
      <c r="AE13" s="17">
        <f t="shared" si="10"/>
        <v>0</v>
      </c>
      <c r="AF13" s="17">
        <f t="shared" si="11"/>
        <v>0</v>
      </c>
      <c r="AG13" s="17">
        <f t="shared" si="12"/>
        <v>0</v>
      </c>
      <c r="AH13" s="30">
        <f t="shared" si="13"/>
        <v>0</v>
      </c>
      <c r="AI13" s="30">
        <f t="shared" si="14"/>
        <v>0</v>
      </c>
      <c r="AJ13" s="30">
        <f t="shared" si="15"/>
        <v>0</v>
      </c>
      <c r="AK13" s="30">
        <f t="shared" si="16"/>
        <v>0</v>
      </c>
      <c r="AL13" s="30">
        <f t="shared" si="17"/>
        <v>0</v>
      </c>
      <c r="AM13" s="30">
        <f t="shared" si="18"/>
        <v>0</v>
      </c>
    </row>
    <row r="14" spans="1:39" ht="26" hidden="1" x14ac:dyDescent="0.35">
      <c r="A14" s="11">
        <v>8</v>
      </c>
      <c r="B14" s="11" t="s">
        <v>26</v>
      </c>
      <c r="C14" s="12" t="s">
        <v>56</v>
      </c>
      <c r="D14" s="11" t="s">
        <v>33</v>
      </c>
      <c r="E14" s="13" t="s">
        <v>59</v>
      </c>
      <c r="F14" s="13" t="s">
        <v>30</v>
      </c>
      <c r="G14" s="14"/>
      <c r="H14" s="15"/>
      <c r="I14" s="42" t="str">
        <f t="shared" si="19"/>
        <v/>
      </c>
      <c r="J14" s="38"/>
      <c r="K14" s="38"/>
      <c r="L14" s="37"/>
      <c r="M14" s="37"/>
      <c r="N14" s="37"/>
      <c r="O14" s="17">
        <f t="shared" si="0"/>
        <v>0</v>
      </c>
      <c r="P14" s="17">
        <f t="shared" si="1"/>
        <v>0</v>
      </c>
      <c r="Q14" s="17">
        <f t="shared" si="2"/>
        <v>0</v>
      </c>
      <c r="R14" s="17">
        <f t="shared" si="3"/>
        <v>0</v>
      </c>
      <c r="S14" s="17">
        <f t="shared" si="4"/>
        <v>0</v>
      </c>
      <c r="T14" s="45" t="str">
        <f t="shared" si="20"/>
        <v/>
      </c>
      <c r="U14" s="11" t="str">
        <f t="shared" si="5"/>
        <v>Molto soddisfatto</v>
      </c>
      <c r="V14" s="37"/>
      <c r="W14" s="37"/>
      <c r="X14" s="37"/>
      <c r="Y14" s="37"/>
      <c r="Z14" s="37"/>
      <c r="AA14" s="16">
        <f t="shared" si="6"/>
        <v>0</v>
      </c>
      <c r="AB14" s="17">
        <f t="shared" si="7"/>
        <v>0</v>
      </c>
      <c r="AC14" s="17">
        <f t="shared" si="8"/>
        <v>0</v>
      </c>
      <c r="AD14" s="17">
        <f t="shared" si="9"/>
        <v>0</v>
      </c>
      <c r="AE14" s="17">
        <f t="shared" si="10"/>
        <v>0</v>
      </c>
      <c r="AF14" s="17">
        <f t="shared" si="11"/>
        <v>0</v>
      </c>
      <c r="AG14" s="17">
        <f t="shared" si="12"/>
        <v>0</v>
      </c>
      <c r="AH14" s="30">
        <f t="shared" si="13"/>
        <v>0</v>
      </c>
      <c r="AI14" s="30">
        <f t="shared" si="14"/>
        <v>0</v>
      </c>
      <c r="AJ14" s="30">
        <f t="shared" si="15"/>
        <v>0</v>
      </c>
      <c r="AK14" s="30">
        <f t="shared" si="16"/>
        <v>0</v>
      </c>
      <c r="AL14" s="30">
        <f t="shared" si="17"/>
        <v>0</v>
      </c>
      <c r="AM14" s="30">
        <f t="shared" si="18"/>
        <v>0</v>
      </c>
    </row>
    <row r="15" spans="1:39" ht="26" hidden="1" x14ac:dyDescent="0.35">
      <c r="A15" s="11">
        <v>9</v>
      </c>
      <c r="B15" s="11" t="s">
        <v>26</v>
      </c>
      <c r="C15" s="12" t="s">
        <v>56</v>
      </c>
      <c r="D15" s="11" t="s">
        <v>33</v>
      </c>
      <c r="E15" s="13" t="s">
        <v>60</v>
      </c>
      <c r="F15" s="13" t="s">
        <v>31</v>
      </c>
      <c r="G15" s="14"/>
      <c r="H15" s="15"/>
      <c r="I15" s="42" t="str">
        <f t="shared" si="19"/>
        <v/>
      </c>
      <c r="J15" s="38"/>
      <c r="K15" s="38"/>
      <c r="L15" s="37"/>
      <c r="M15" s="37"/>
      <c r="N15" s="37"/>
      <c r="O15" s="17">
        <f t="shared" si="0"/>
        <v>0</v>
      </c>
      <c r="P15" s="17">
        <f t="shared" si="1"/>
        <v>0</v>
      </c>
      <c r="Q15" s="17">
        <f t="shared" si="2"/>
        <v>0</v>
      </c>
      <c r="R15" s="17">
        <f t="shared" si="3"/>
        <v>0</v>
      </c>
      <c r="S15" s="17">
        <f t="shared" si="4"/>
        <v>0</v>
      </c>
      <c r="T15" s="45" t="str">
        <f t="shared" si="20"/>
        <v/>
      </c>
      <c r="U15" s="11" t="str">
        <f t="shared" si="5"/>
        <v>Molto soddisfatto</v>
      </c>
      <c r="V15" s="37"/>
      <c r="W15" s="37"/>
      <c r="X15" s="37"/>
      <c r="Y15" s="37"/>
      <c r="Z15" s="37"/>
      <c r="AA15" s="16">
        <f t="shared" si="6"/>
        <v>0</v>
      </c>
      <c r="AB15" s="17">
        <f t="shared" si="7"/>
        <v>0</v>
      </c>
      <c r="AC15" s="17">
        <f t="shared" si="8"/>
        <v>0</v>
      </c>
      <c r="AD15" s="17">
        <f t="shared" si="9"/>
        <v>0</v>
      </c>
      <c r="AE15" s="17">
        <f t="shared" si="10"/>
        <v>0</v>
      </c>
      <c r="AF15" s="17">
        <f t="shared" si="11"/>
        <v>0</v>
      </c>
      <c r="AG15" s="17">
        <f t="shared" si="12"/>
        <v>0</v>
      </c>
      <c r="AH15" s="30">
        <f t="shared" si="13"/>
        <v>0</v>
      </c>
      <c r="AI15" s="30">
        <f t="shared" si="14"/>
        <v>0</v>
      </c>
      <c r="AJ15" s="30">
        <f t="shared" si="15"/>
        <v>0</v>
      </c>
      <c r="AK15" s="30">
        <f t="shared" si="16"/>
        <v>0</v>
      </c>
      <c r="AL15" s="30">
        <f t="shared" si="17"/>
        <v>0</v>
      </c>
      <c r="AM15" s="30">
        <f t="shared" si="18"/>
        <v>0</v>
      </c>
    </row>
    <row r="16" spans="1:39" ht="26" x14ac:dyDescent="0.35">
      <c r="A16" s="11">
        <v>10</v>
      </c>
      <c r="B16" s="18" t="s">
        <v>26</v>
      </c>
      <c r="C16" s="19" t="s">
        <v>56</v>
      </c>
      <c r="D16" s="18" t="s">
        <v>33</v>
      </c>
      <c r="E16" s="20" t="s">
        <v>61</v>
      </c>
      <c r="F16" s="20" t="s">
        <v>32</v>
      </c>
      <c r="G16" s="6">
        <f>IFERROR(SUM(G12:G15),0)</f>
        <v>1990</v>
      </c>
      <c r="H16" s="7">
        <f>IFERROR(SUM(H12:H15),0)</f>
        <v>1715</v>
      </c>
      <c r="I16" s="41">
        <f t="shared" si="19"/>
        <v>0.86180904522613067</v>
      </c>
      <c r="J16" s="26">
        <f>SUM(J12:J15)</f>
        <v>1675</v>
      </c>
      <c r="K16" s="26">
        <f>SUM(K12:K15)</f>
        <v>40</v>
      </c>
      <c r="L16" s="26">
        <f>SUM(L12:L15)</f>
        <v>0</v>
      </c>
      <c r="M16" s="26">
        <f>SUM(M12:M15)</f>
        <v>0</v>
      </c>
      <c r="N16" s="26">
        <f>SUM(N12:N15)</f>
        <v>0</v>
      </c>
      <c r="O16" s="22">
        <f t="shared" si="0"/>
        <v>0.97667638483965014</v>
      </c>
      <c r="P16" s="22">
        <f t="shared" si="1"/>
        <v>2.3323615160349854E-2</v>
      </c>
      <c r="Q16" s="22">
        <f t="shared" si="2"/>
        <v>0</v>
      </c>
      <c r="R16" s="22">
        <f t="shared" si="3"/>
        <v>0</v>
      </c>
      <c r="S16" s="22">
        <f t="shared" si="4"/>
        <v>0</v>
      </c>
      <c r="T16" s="45">
        <f t="shared" si="20"/>
        <v>0.89416909620991258</v>
      </c>
      <c r="U16" s="18" t="str">
        <f t="shared" si="5"/>
        <v>Molto soddisfatto</v>
      </c>
      <c r="V16" s="21">
        <f>SUM(V12:V15)</f>
        <v>0</v>
      </c>
      <c r="W16" s="21">
        <f>SUM(W12:W15)</f>
        <v>0</v>
      </c>
      <c r="X16" s="21">
        <f>SUM(X12:X15)</f>
        <v>0</v>
      </c>
      <c r="Y16" s="21">
        <f>SUM(Y12:Y15)</f>
        <v>0</v>
      </c>
      <c r="Z16" s="21">
        <f>SUM(Z12:Z15)</f>
        <v>0</v>
      </c>
      <c r="AA16" s="16">
        <f t="shared" si="6"/>
        <v>0</v>
      </c>
      <c r="AB16" s="22">
        <f t="shared" si="7"/>
        <v>0</v>
      </c>
      <c r="AC16" s="22">
        <f t="shared" si="8"/>
        <v>0</v>
      </c>
      <c r="AD16" s="22">
        <f t="shared" si="9"/>
        <v>0</v>
      </c>
      <c r="AE16" s="22">
        <f t="shared" si="10"/>
        <v>0</v>
      </c>
      <c r="AF16" s="22">
        <f t="shared" si="11"/>
        <v>0</v>
      </c>
      <c r="AG16" s="22">
        <f t="shared" si="12"/>
        <v>0</v>
      </c>
      <c r="AH16" s="31">
        <f t="shared" si="13"/>
        <v>0</v>
      </c>
      <c r="AI16" s="31">
        <f t="shared" si="14"/>
        <v>0</v>
      </c>
      <c r="AJ16" s="31">
        <f t="shared" si="15"/>
        <v>0</v>
      </c>
      <c r="AK16" s="31">
        <f t="shared" si="16"/>
        <v>0</v>
      </c>
      <c r="AL16" s="31">
        <f t="shared" si="17"/>
        <v>0</v>
      </c>
      <c r="AM16" s="31">
        <f t="shared" si="18"/>
        <v>0</v>
      </c>
    </row>
    <row r="17" spans="1:39" ht="39" x14ac:dyDescent="0.35">
      <c r="A17" s="11">
        <v>11</v>
      </c>
      <c r="B17" s="11" t="s">
        <v>34</v>
      </c>
      <c r="C17" s="12" t="s">
        <v>35</v>
      </c>
      <c r="D17" s="11" t="s">
        <v>36</v>
      </c>
      <c r="E17" s="13" t="s">
        <v>57</v>
      </c>
      <c r="F17" s="13" t="s">
        <v>28</v>
      </c>
      <c r="G17" s="32">
        <v>35</v>
      </c>
      <c r="H17" s="33">
        <v>35</v>
      </c>
      <c r="I17" s="40">
        <f t="shared" si="19"/>
        <v>1</v>
      </c>
      <c r="J17" s="37">
        <v>22</v>
      </c>
      <c r="K17" s="37">
        <v>13</v>
      </c>
      <c r="L17" s="37">
        <v>0</v>
      </c>
      <c r="M17" s="37">
        <v>0</v>
      </c>
      <c r="N17" s="37">
        <v>0</v>
      </c>
      <c r="O17" s="17">
        <f t="shared" si="0"/>
        <v>0.62857142857142856</v>
      </c>
      <c r="P17" s="17">
        <f t="shared" si="1"/>
        <v>0.37142857142857144</v>
      </c>
      <c r="Q17" s="17">
        <f t="shared" si="2"/>
        <v>0</v>
      </c>
      <c r="R17" s="17">
        <f t="shared" si="3"/>
        <v>0</v>
      </c>
      <c r="S17" s="17">
        <f t="shared" si="4"/>
        <v>0</v>
      </c>
      <c r="T17" s="45">
        <f t="shared" si="20"/>
        <v>0.80714285714285716</v>
      </c>
      <c r="U17" s="11" t="str">
        <f t="shared" si="5"/>
        <v>Molto soddisfatto</v>
      </c>
      <c r="V17" s="37">
        <v>0</v>
      </c>
      <c r="W17" s="37">
        <v>0</v>
      </c>
      <c r="X17" s="37">
        <v>0</v>
      </c>
      <c r="Y17" s="37">
        <v>0</v>
      </c>
      <c r="Z17" s="37">
        <v>0</v>
      </c>
      <c r="AA17" s="16">
        <f t="shared" si="6"/>
        <v>0</v>
      </c>
      <c r="AB17" s="17">
        <f t="shared" si="7"/>
        <v>0</v>
      </c>
      <c r="AC17" s="17">
        <f t="shared" si="8"/>
        <v>0</v>
      </c>
      <c r="AD17" s="17">
        <f t="shared" si="9"/>
        <v>0</v>
      </c>
      <c r="AE17" s="17">
        <f t="shared" si="10"/>
        <v>0</v>
      </c>
      <c r="AF17" s="17">
        <f t="shared" si="11"/>
        <v>0</v>
      </c>
      <c r="AG17" s="17">
        <f t="shared" si="12"/>
        <v>0</v>
      </c>
      <c r="AH17" s="30">
        <f t="shared" si="13"/>
        <v>0</v>
      </c>
      <c r="AI17" s="30">
        <f t="shared" si="14"/>
        <v>0</v>
      </c>
      <c r="AJ17" s="30">
        <f t="shared" si="15"/>
        <v>0</v>
      </c>
      <c r="AK17" s="30">
        <f t="shared" si="16"/>
        <v>0</v>
      </c>
      <c r="AL17" s="30">
        <f t="shared" si="17"/>
        <v>0</v>
      </c>
      <c r="AM17" s="30">
        <f t="shared" si="18"/>
        <v>0</v>
      </c>
    </row>
    <row r="18" spans="1:39" ht="39" hidden="1" x14ac:dyDescent="0.35">
      <c r="A18" s="11">
        <v>12</v>
      </c>
      <c r="B18" s="11" t="s">
        <v>34</v>
      </c>
      <c r="C18" s="12" t="s">
        <v>35</v>
      </c>
      <c r="D18" s="11" t="s">
        <v>36</v>
      </c>
      <c r="E18" s="13" t="s">
        <v>58</v>
      </c>
      <c r="F18" s="13" t="s">
        <v>29</v>
      </c>
      <c r="G18" s="32">
        <v>0</v>
      </c>
      <c r="H18" s="33">
        <v>0</v>
      </c>
      <c r="I18" s="40" t="str">
        <f t="shared" si="19"/>
        <v/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17">
        <f t="shared" si="0"/>
        <v>0</v>
      </c>
      <c r="P18" s="17">
        <f t="shared" si="1"/>
        <v>0</v>
      </c>
      <c r="Q18" s="17">
        <f t="shared" si="2"/>
        <v>0</v>
      </c>
      <c r="R18" s="17">
        <f t="shared" si="3"/>
        <v>0</v>
      </c>
      <c r="S18" s="17">
        <f t="shared" si="4"/>
        <v>0</v>
      </c>
      <c r="T18" s="45" t="str">
        <f t="shared" si="20"/>
        <v/>
      </c>
      <c r="U18" s="11" t="str">
        <f t="shared" si="5"/>
        <v>Molto soddisfatto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16">
        <f t="shared" si="6"/>
        <v>0</v>
      </c>
      <c r="AB18" s="17">
        <f t="shared" si="7"/>
        <v>0</v>
      </c>
      <c r="AC18" s="17">
        <f t="shared" si="8"/>
        <v>0</v>
      </c>
      <c r="AD18" s="17">
        <f t="shared" si="9"/>
        <v>0</v>
      </c>
      <c r="AE18" s="17">
        <f t="shared" si="10"/>
        <v>0</v>
      </c>
      <c r="AF18" s="17">
        <f t="shared" si="11"/>
        <v>0</v>
      </c>
      <c r="AG18" s="17">
        <f t="shared" si="12"/>
        <v>0</v>
      </c>
      <c r="AH18" s="30">
        <f t="shared" si="13"/>
        <v>0</v>
      </c>
      <c r="AI18" s="30">
        <f t="shared" si="14"/>
        <v>0</v>
      </c>
      <c r="AJ18" s="30">
        <f t="shared" si="15"/>
        <v>0</v>
      </c>
      <c r="AK18" s="30">
        <f t="shared" si="16"/>
        <v>0</v>
      </c>
      <c r="AL18" s="30">
        <f t="shared" si="17"/>
        <v>0</v>
      </c>
      <c r="AM18" s="30">
        <f t="shared" si="18"/>
        <v>0</v>
      </c>
    </row>
    <row r="19" spans="1:39" ht="39" hidden="1" x14ac:dyDescent="0.35">
      <c r="A19" s="11">
        <v>13</v>
      </c>
      <c r="B19" s="11" t="s">
        <v>34</v>
      </c>
      <c r="C19" s="12" t="s">
        <v>35</v>
      </c>
      <c r="D19" s="11" t="s">
        <v>36</v>
      </c>
      <c r="E19" s="13" t="s">
        <v>59</v>
      </c>
      <c r="F19" s="13" t="s">
        <v>30</v>
      </c>
      <c r="G19" s="32"/>
      <c r="H19" s="33"/>
      <c r="I19" s="40" t="str">
        <f t="shared" si="19"/>
        <v/>
      </c>
      <c r="J19" s="37"/>
      <c r="K19" s="37"/>
      <c r="L19" s="37"/>
      <c r="M19" s="37"/>
      <c r="N19" s="37"/>
      <c r="O19" s="17">
        <f t="shared" si="0"/>
        <v>0</v>
      </c>
      <c r="P19" s="17">
        <f t="shared" si="1"/>
        <v>0</v>
      </c>
      <c r="Q19" s="17">
        <f t="shared" si="2"/>
        <v>0</v>
      </c>
      <c r="R19" s="17">
        <f t="shared" si="3"/>
        <v>0</v>
      </c>
      <c r="S19" s="17">
        <f t="shared" si="4"/>
        <v>0</v>
      </c>
      <c r="T19" s="45" t="str">
        <f t="shared" si="20"/>
        <v/>
      </c>
      <c r="U19" s="11" t="str">
        <f t="shared" si="5"/>
        <v>Molto soddisfatto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16">
        <f t="shared" si="6"/>
        <v>0</v>
      </c>
      <c r="AB19" s="17">
        <f t="shared" si="7"/>
        <v>0</v>
      </c>
      <c r="AC19" s="17">
        <f t="shared" si="8"/>
        <v>0</v>
      </c>
      <c r="AD19" s="17">
        <f t="shared" si="9"/>
        <v>0</v>
      </c>
      <c r="AE19" s="17">
        <f t="shared" si="10"/>
        <v>0</v>
      </c>
      <c r="AF19" s="17">
        <f t="shared" si="11"/>
        <v>0</v>
      </c>
      <c r="AG19" s="17">
        <f t="shared" si="12"/>
        <v>0</v>
      </c>
      <c r="AH19" s="30">
        <f t="shared" si="13"/>
        <v>0</v>
      </c>
      <c r="AI19" s="30">
        <f t="shared" si="14"/>
        <v>0</v>
      </c>
      <c r="AJ19" s="30">
        <f t="shared" si="15"/>
        <v>0</v>
      </c>
      <c r="AK19" s="30">
        <f t="shared" si="16"/>
        <v>0</v>
      </c>
      <c r="AL19" s="30">
        <f t="shared" si="17"/>
        <v>0</v>
      </c>
      <c r="AM19" s="30">
        <f t="shared" si="18"/>
        <v>0</v>
      </c>
    </row>
    <row r="20" spans="1:39" ht="39" hidden="1" x14ac:dyDescent="0.35">
      <c r="A20" s="11">
        <v>14</v>
      </c>
      <c r="B20" s="11" t="s">
        <v>34</v>
      </c>
      <c r="C20" s="12" t="s">
        <v>35</v>
      </c>
      <c r="D20" s="11" t="s">
        <v>36</v>
      </c>
      <c r="E20" s="13" t="s">
        <v>60</v>
      </c>
      <c r="F20" s="13" t="s">
        <v>31</v>
      </c>
      <c r="G20" s="32"/>
      <c r="H20" s="33"/>
      <c r="I20" s="40" t="str">
        <f t="shared" si="19"/>
        <v/>
      </c>
      <c r="J20" s="37"/>
      <c r="K20" s="37"/>
      <c r="L20" s="37"/>
      <c r="M20" s="37"/>
      <c r="N20" s="37"/>
      <c r="O20" s="17">
        <f t="shared" si="0"/>
        <v>0</v>
      </c>
      <c r="P20" s="17">
        <f t="shared" si="1"/>
        <v>0</v>
      </c>
      <c r="Q20" s="17">
        <f t="shared" si="2"/>
        <v>0</v>
      </c>
      <c r="R20" s="17">
        <f t="shared" si="3"/>
        <v>0</v>
      </c>
      <c r="S20" s="17">
        <f t="shared" si="4"/>
        <v>0</v>
      </c>
      <c r="T20" s="45" t="str">
        <f t="shared" si="20"/>
        <v/>
      </c>
      <c r="U20" s="11" t="str">
        <f t="shared" si="5"/>
        <v>Molto soddisfatto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16">
        <f t="shared" si="6"/>
        <v>0</v>
      </c>
      <c r="AB20" s="17">
        <f t="shared" si="7"/>
        <v>0</v>
      </c>
      <c r="AC20" s="17">
        <f t="shared" si="8"/>
        <v>0</v>
      </c>
      <c r="AD20" s="17">
        <f t="shared" si="9"/>
        <v>0</v>
      </c>
      <c r="AE20" s="17">
        <f t="shared" si="10"/>
        <v>0</v>
      </c>
      <c r="AF20" s="17">
        <f t="shared" si="11"/>
        <v>0</v>
      </c>
      <c r="AG20" s="17">
        <f t="shared" si="12"/>
        <v>0</v>
      </c>
      <c r="AH20" s="30">
        <f t="shared" si="13"/>
        <v>0</v>
      </c>
      <c r="AI20" s="30">
        <f t="shared" si="14"/>
        <v>0</v>
      </c>
      <c r="AJ20" s="30">
        <f t="shared" si="15"/>
        <v>0</v>
      </c>
      <c r="AK20" s="30">
        <f t="shared" si="16"/>
        <v>0</v>
      </c>
      <c r="AL20" s="30">
        <f t="shared" si="17"/>
        <v>0</v>
      </c>
      <c r="AM20" s="30">
        <f t="shared" si="18"/>
        <v>0</v>
      </c>
    </row>
    <row r="21" spans="1:39" ht="39" x14ac:dyDescent="0.35">
      <c r="A21" s="11">
        <v>15</v>
      </c>
      <c r="B21" s="18" t="s">
        <v>34</v>
      </c>
      <c r="C21" s="19" t="s">
        <v>35</v>
      </c>
      <c r="D21" s="18" t="s">
        <v>36</v>
      </c>
      <c r="E21" s="20" t="s">
        <v>61</v>
      </c>
      <c r="F21" s="20" t="s">
        <v>32</v>
      </c>
      <c r="G21" s="6">
        <f>SUM(G17:G20)</f>
        <v>35</v>
      </c>
      <c r="H21" s="7">
        <f>SUM(H17:H20)</f>
        <v>35</v>
      </c>
      <c r="I21" s="41">
        <f t="shared" si="19"/>
        <v>1</v>
      </c>
      <c r="J21" s="26">
        <f>SUM(J17:J20)</f>
        <v>22</v>
      </c>
      <c r="K21" s="26">
        <f>SUM(K17:K20)</f>
        <v>13</v>
      </c>
      <c r="L21" s="26">
        <f>SUM(L17:L20)</f>
        <v>0</v>
      </c>
      <c r="M21" s="26">
        <f>SUM(M17:M20)</f>
        <v>0</v>
      </c>
      <c r="N21" s="26">
        <f>SUM(N17:N20)</f>
        <v>0</v>
      </c>
      <c r="O21" s="22">
        <f t="shared" si="0"/>
        <v>0.62857142857142856</v>
      </c>
      <c r="P21" s="22">
        <f t="shared" si="1"/>
        <v>0.37142857142857144</v>
      </c>
      <c r="Q21" s="22">
        <f t="shared" si="2"/>
        <v>0</v>
      </c>
      <c r="R21" s="22">
        <f t="shared" si="3"/>
        <v>0</v>
      </c>
      <c r="S21" s="22">
        <f t="shared" si="4"/>
        <v>0</v>
      </c>
      <c r="T21" s="45">
        <f t="shared" si="20"/>
        <v>0.80714285714285716</v>
      </c>
      <c r="U21" s="18" t="str">
        <f t="shared" si="5"/>
        <v>Molto soddisfatto</v>
      </c>
      <c r="V21" s="21">
        <f>SUM(V17:V20)</f>
        <v>0</v>
      </c>
      <c r="W21" s="21">
        <f>SUM(W17:W20)</f>
        <v>0</v>
      </c>
      <c r="X21" s="21">
        <f>SUM(X17:X20)</f>
        <v>0</v>
      </c>
      <c r="Y21" s="21">
        <f>SUM(Y17:Y20)</f>
        <v>0</v>
      </c>
      <c r="Z21" s="21">
        <f>SUM(Z17:Z20)</f>
        <v>0</v>
      </c>
      <c r="AA21" s="16">
        <f t="shared" si="6"/>
        <v>0</v>
      </c>
      <c r="AB21" s="22">
        <f t="shared" si="7"/>
        <v>0</v>
      </c>
      <c r="AC21" s="22">
        <f t="shared" si="8"/>
        <v>0</v>
      </c>
      <c r="AD21" s="22">
        <f t="shared" si="9"/>
        <v>0</v>
      </c>
      <c r="AE21" s="22">
        <f t="shared" si="10"/>
        <v>0</v>
      </c>
      <c r="AF21" s="22">
        <f t="shared" si="11"/>
        <v>0</v>
      </c>
      <c r="AG21" s="22">
        <f t="shared" si="12"/>
        <v>0</v>
      </c>
      <c r="AH21" s="31">
        <f t="shared" si="13"/>
        <v>0</v>
      </c>
      <c r="AI21" s="31">
        <f t="shared" si="14"/>
        <v>0</v>
      </c>
      <c r="AJ21" s="31">
        <f t="shared" si="15"/>
        <v>0</v>
      </c>
      <c r="AK21" s="31">
        <f t="shared" si="16"/>
        <v>0</v>
      </c>
      <c r="AL21" s="31">
        <f t="shared" si="17"/>
        <v>0</v>
      </c>
      <c r="AM21" s="31">
        <f t="shared" si="18"/>
        <v>0</v>
      </c>
    </row>
    <row r="22" spans="1:39" ht="26" x14ac:dyDescent="0.35">
      <c r="A22" s="11">
        <v>16</v>
      </c>
      <c r="B22" s="11" t="s">
        <v>34</v>
      </c>
      <c r="C22" s="12" t="s">
        <v>35</v>
      </c>
      <c r="D22" s="11" t="s">
        <v>37</v>
      </c>
      <c r="E22" s="13" t="s">
        <v>57</v>
      </c>
      <c r="F22" s="13" t="s">
        <v>28</v>
      </c>
      <c r="G22" s="32">
        <v>490</v>
      </c>
      <c r="H22" s="33">
        <v>30</v>
      </c>
      <c r="I22" s="40">
        <f t="shared" si="19"/>
        <v>6.1224489795918366E-2</v>
      </c>
      <c r="J22" s="37">
        <v>28</v>
      </c>
      <c r="K22" s="37">
        <v>2</v>
      </c>
      <c r="L22" s="37">
        <v>0</v>
      </c>
      <c r="M22" s="37">
        <v>0</v>
      </c>
      <c r="N22" s="37">
        <v>0</v>
      </c>
      <c r="O22" s="17">
        <f t="shared" si="0"/>
        <v>0.93333333333333335</v>
      </c>
      <c r="P22" s="17">
        <f t="shared" si="1"/>
        <v>6.6666666666666666E-2</v>
      </c>
      <c r="Q22" s="17">
        <f t="shared" si="2"/>
        <v>0</v>
      </c>
      <c r="R22" s="17">
        <f t="shared" si="3"/>
        <v>0</v>
      </c>
      <c r="S22" s="17">
        <f t="shared" si="4"/>
        <v>0</v>
      </c>
      <c r="T22" s="45">
        <f t="shared" si="20"/>
        <v>0.8833333333333333</v>
      </c>
      <c r="U22" s="11" t="str">
        <f t="shared" si="5"/>
        <v>Molto soddisfatto</v>
      </c>
      <c r="V22" s="37">
        <v>0</v>
      </c>
      <c r="W22" s="37"/>
      <c r="X22" s="37"/>
      <c r="Y22" s="37"/>
      <c r="Z22" s="37"/>
      <c r="AA22" s="16">
        <f t="shared" si="6"/>
        <v>0</v>
      </c>
      <c r="AB22" s="17">
        <f t="shared" si="7"/>
        <v>0</v>
      </c>
      <c r="AC22" s="17">
        <f t="shared" si="8"/>
        <v>0</v>
      </c>
      <c r="AD22" s="17">
        <f t="shared" si="9"/>
        <v>0</v>
      </c>
      <c r="AE22" s="17">
        <f t="shared" si="10"/>
        <v>0</v>
      </c>
      <c r="AF22" s="17">
        <f t="shared" si="11"/>
        <v>0</v>
      </c>
      <c r="AG22" s="17">
        <f t="shared" si="12"/>
        <v>0</v>
      </c>
      <c r="AH22" s="30">
        <f t="shared" si="13"/>
        <v>0</v>
      </c>
      <c r="AI22" s="30">
        <f t="shared" si="14"/>
        <v>0</v>
      </c>
      <c r="AJ22" s="30">
        <f t="shared" si="15"/>
        <v>0</v>
      </c>
      <c r="AK22" s="30">
        <f t="shared" si="16"/>
        <v>0</v>
      </c>
      <c r="AL22" s="30">
        <f t="shared" si="17"/>
        <v>0</v>
      </c>
      <c r="AM22" s="30">
        <f t="shared" si="18"/>
        <v>0</v>
      </c>
    </row>
    <row r="23" spans="1:39" ht="26" x14ac:dyDescent="0.35">
      <c r="A23" s="11">
        <v>17</v>
      </c>
      <c r="B23" s="11" t="s">
        <v>34</v>
      </c>
      <c r="C23" s="12" t="s">
        <v>35</v>
      </c>
      <c r="D23" s="11" t="s">
        <v>37</v>
      </c>
      <c r="E23" s="13" t="s">
        <v>58</v>
      </c>
      <c r="F23" s="13" t="s">
        <v>29</v>
      </c>
      <c r="G23" s="32">
        <v>404</v>
      </c>
      <c r="H23" s="33">
        <v>24</v>
      </c>
      <c r="I23" s="40">
        <f t="shared" si="19"/>
        <v>5.9405940594059403E-2</v>
      </c>
      <c r="J23" s="37">
        <v>20</v>
      </c>
      <c r="K23" s="37">
        <v>4</v>
      </c>
      <c r="L23" s="37">
        <v>0</v>
      </c>
      <c r="M23" s="37">
        <v>0</v>
      </c>
      <c r="N23" s="37">
        <v>0</v>
      </c>
      <c r="O23" s="17">
        <f t="shared" si="0"/>
        <v>0.83333333333333337</v>
      </c>
      <c r="P23" s="17">
        <f t="shared" si="1"/>
        <v>0.16666666666666666</v>
      </c>
      <c r="Q23" s="17">
        <f t="shared" si="2"/>
        <v>0</v>
      </c>
      <c r="R23" s="17">
        <f t="shared" si="3"/>
        <v>0</v>
      </c>
      <c r="S23" s="17">
        <f t="shared" si="4"/>
        <v>0</v>
      </c>
      <c r="T23" s="45">
        <f t="shared" si="20"/>
        <v>0.85833333333333328</v>
      </c>
      <c r="U23" s="11" t="str">
        <f t="shared" si="5"/>
        <v>Molto soddisfatto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16">
        <f t="shared" si="6"/>
        <v>0</v>
      </c>
      <c r="AB23" s="17">
        <f t="shared" si="7"/>
        <v>0</v>
      </c>
      <c r="AC23" s="17">
        <f t="shared" si="8"/>
        <v>0</v>
      </c>
      <c r="AD23" s="17">
        <f t="shared" si="9"/>
        <v>0</v>
      </c>
      <c r="AE23" s="17">
        <f t="shared" si="10"/>
        <v>0</v>
      </c>
      <c r="AF23" s="17">
        <f t="shared" si="11"/>
        <v>0</v>
      </c>
      <c r="AG23" s="17">
        <f t="shared" si="12"/>
        <v>0</v>
      </c>
      <c r="AH23" s="30">
        <f t="shared" si="13"/>
        <v>0</v>
      </c>
      <c r="AI23" s="30">
        <f t="shared" si="14"/>
        <v>0</v>
      </c>
      <c r="AJ23" s="30">
        <f t="shared" si="15"/>
        <v>0</v>
      </c>
      <c r="AK23" s="30">
        <f t="shared" si="16"/>
        <v>0</v>
      </c>
      <c r="AL23" s="30">
        <f t="shared" si="17"/>
        <v>0</v>
      </c>
      <c r="AM23" s="30">
        <f t="shared" si="18"/>
        <v>0</v>
      </c>
    </row>
    <row r="24" spans="1:39" ht="26" x14ac:dyDescent="0.35">
      <c r="A24" s="11">
        <v>18</v>
      </c>
      <c r="B24" s="11" t="s">
        <v>34</v>
      </c>
      <c r="C24" s="12" t="s">
        <v>35</v>
      </c>
      <c r="D24" s="11" t="s">
        <v>37</v>
      </c>
      <c r="E24" s="13" t="s">
        <v>59</v>
      </c>
      <c r="F24" s="13" t="s">
        <v>30</v>
      </c>
      <c r="G24" s="32">
        <v>423</v>
      </c>
      <c r="H24" s="33">
        <v>56</v>
      </c>
      <c r="I24" s="40">
        <f t="shared" si="19"/>
        <v>0.13238770685579196</v>
      </c>
      <c r="J24" s="37">
        <v>48</v>
      </c>
      <c r="K24" s="37">
        <v>8</v>
      </c>
      <c r="L24" s="37">
        <v>0</v>
      </c>
      <c r="M24" s="37">
        <v>0</v>
      </c>
      <c r="N24" s="37">
        <v>0</v>
      </c>
      <c r="O24" s="17">
        <f t="shared" si="0"/>
        <v>0.8571428571428571</v>
      </c>
      <c r="P24" s="17">
        <f t="shared" si="1"/>
        <v>0.14285714285714285</v>
      </c>
      <c r="Q24" s="17">
        <f t="shared" si="2"/>
        <v>0</v>
      </c>
      <c r="R24" s="17">
        <f t="shared" si="3"/>
        <v>0</v>
      </c>
      <c r="S24" s="17">
        <f t="shared" si="4"/>
        <v>0</v>
      </c>
      <c r="T24" s="45">
        <f t="shared" si="20"/>
        <v>0.86428571428571432</v>
      </c>
      <c r="U24" s="11" t="str">
        <f t="shared" si="5"/>
        <v>Molto soddisfatto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16">
        <v>1</v>
      </c>
      <c r="AB24" s="17">
        <f t="shared" si="7"/>
        <v>0</v>
      </c>
      <c r="AC24" s="17">
        <f t="shared" si="8"/>
        <v>0</v>
      </c>
      <c r="AD24" s="17">
        <f t="shared" si="9"/>
        <v>0</v>
      </c>
      <c r="AE24" s="17">
        <f t="shared" si="10"/>
        <v>0</v>
      </c>
      <c r="AF24" s="17">
        <f t="shared" si="11"/>
        <v>0</v>
      </c>
      <c r="AG24" s="17">
        <f t="shared" si="12"/>
        <v>0</v>
      </c>
      <c r="AH24" s="30">
        <f t="shared" si="13"/>
        <v>0</v>
      </c>
      <c r="AI24" s="30">
        <f t="shared" si="14"/>
        <v>0</v>
      </c>
      <c r="AJ24" s="30">
        <f t="shared" si="15"/>
        <v>0</v>
      </c>
      <c r="AK24" s="30">
        <f t="shared" si="16"/>
        <v>0</v>
      </c>
      <c r="AL24" s="30">
        <f t="shared" si="17"/>
        <v>0</v>
      </c>
      <c r="AM24" s="30">
        <f t="shared" si="18"/>
        <v>1.7857142857142856E-2</v>
      </c>
    </row>
    <row r="25" spans="1:39" ht="26" x14ac:dyDescent="0.35">
      <c r="A25" s="11">
        <v>19</v>
      </c>
      <c r="B25" s="11" t="s">
        <v>34</v>
      </c>
      <c r="C25" s="12" t="s">
        <v>35</v>
      </c>
      <c r="D25" s="11" t="s">
        <v>37</v>
      </c>
      <c r="E25" s="13" t="s">
        <v>60</v>
      </c>
      <c r="F25" s="13" t="s">
        <v>31</v>
      </c>
      <c r="G25" s="32">
        <v>445</v>
      </c>
      <c r="H25" s="33">
        <v>46</v>
      </c>
      <c r="I25" s="40">
        <f t="shared" si="19"/>
        <v>0.10337078651685393</v>
      </c>
      <c r="J25" s="37">
        <v>42</v>
      </c>
      <c r="K25" s="37">
        <v>4</v>
      </c>
      <c r="L25" s="37">
        <v>0</v>
      </c>
      <c r="M25" s="37">
        <v>0</v>
      </c>
      <c r="N25" s="37">
        <v>0</v>
      </c>
      <c r="O25" s="17">
        <f t="shared" si="0"/>
        <v>0.91304347826086951</v>
      </c>
      <c r="P25" s="17">
        <f t="shared" si="1"/>
        <v>8.6956521739130432E-2</v>
      </c>
      <c r="Q25" s="17">
        <f t="shared" si="2"/>
        <v>0</v>
      </c>
      <c r="R25" s="17">
        <f t="shared" si="3"/>
        <v>0</v>
      </c>
      <c r="S25" s="17">
        <f t="shared" si="4"/>
        <v>0</v>
      </c>
      <c r="T25" s="45">
        <f t="shared" si="20"/>
        <v>0.87826086956521743</v>
      </c>
      <c r="U25" s="11" t="str">
        <f t="shared" si="5"/>
        <v>Molto soddisfatto</v>
      </c>
      <c r="V25" s="37">
        <v>1</v>
      </c>
      <c r="W25" s="37">
        <v>0</v>
      </c>
      <c r="X25" s="37">
        <v>0</v>
      </c>
      <c r="Y25" s="37">
        <v>0</v>
      </c>
      <c r="Z25" s="37">
        <v>0</v>
      </c>
      <c r="AA25" s="16">
        <v>0</v>
      </c>
      <c r="AB25" s="17">
        <f t="shared" si="7"/>
        <v>1</v>
      </c>
      <c r="AC25" s="17">
        <f t="shared" si="8"/>
        <v>0</v>
      </c>
      <c r="AD25" s="17">
        <f t="shared" si="9"/>
        <v>0</v>
      </c>
      <c r="AE25" s="17">
        <f t="shared" si="10"/>
        <v>0</v>
      </c>
      <c r="AF25" s="17">
        <f t="shared" si="11"/>
        <v>0</v>
      </c>
      <c r="AG25" s="17">
        <f t="shared" si="12"/>
        <v>1</v>
      </c>
      <c r="AH25" s="30">
        <f t="shared" si="13"/>
        <v>2.1739130434782608E-2</v>
      </c>
      <c r="AI25" s="30">
        <f t="shared" si="14"/>
        <v>0</v>
      </c>
      <c r="AJ25" s="30">
        <f t="shared" si="15"/>
        <v>0</v>
      </c>
      <c r="AK25" s="30">
        <f t="shared" si="16"/>
        <v>0</v>
      </c>
      <c r="AL25" s="30">
        <f t="shared" si="17"/>
        <v>0</v>
      </c>
      <c r="AM25" s="30">
        <f t="shared" si="18"/>
        <v>0</v>
      </c>
    </row>
    <row r="26" spans="1:39" ht="26" x14ac:dyDescent="0.35">
      <c r="A26" s="11">
        <v>20</v>
      </c>
      <c r="B26" s="18" t="s">
        <v>34</v>
      </c>
      <c r="C26" s="19" t="s">
        <v>35</v>
      </c>
      <c r="D26" s="18" t="s">
        <v>37</v>
      </c>
      <c r="E26" s="20" t="s">
        <v>61</v>
      </c>
      <c r="F26" s="20" t="s">
        <v>32</v>
      </c>
      <c r="G26" s="6">
        <f>SUM(G22:G25)</f>
        <v>1762</v>
      </c>
      <c r="H26" s="7">
        <f>SUM(H22:H25)</f>
        <v>156</v>
      </c>
      <c r="I26" s="41">
        <f t="shared" si="19"/>
        <v>8.8535754824063562E-2</v>
      </c>
      <c r="J26" s="26">
        <f>SUM(J22:J25)</f>
        <v>138</v>
      </c>
      <c r="K26" s="26">
        <f>SUM(K22:K25)</f>
        <v>18</v>
      </c>
      <c r="L26" s="26">
        <f>SUM(L22:L25)</f>
        <v>0</v>
      </c>
      <c r="M26" s="26">
        <f>SUM(M22:M25)</f>
        <v>0</v>
      </c>
      <c r="N26" s="26">
        <f>SUM(N22:N25)</f>
        <v>0</v>
      </c>
      <c r="O26" s="22">
        <f t="shared" si="0"/>
        <v>0.88461538461538458</v>
      </c>
      <c r="P26" s="22">
        <f t="shared" si="1"/>
        <v>0.11538461538461539</v>
      </c>
      <c r="Q26" s="22">
        <f t="shared" si="2"/>
        <v>0</v>
      </c>
      <c r="R26" s="22">
        <f t="shared" si="3"/>
        <v>0</v>
      </c>
      <c r="S26" s="22">
        <f t="shared" si="4"/>
        <v>0</v>
      </c>
      <c r="T26" s="45">
        <f t="shared" si="20"/>
        <v>0.87115384615384617</v>
      </c>
      <c r="U26" s="18" t="str">
        <f t="shared" si="5"/>
        <v>Molto soddisfatto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16">
        <f t="shared" si="6"/>
        <v>0</v>
      </c>
      <c r="AB26" s="22">
        <f t="shared" si="7"/>
        <v>0</v>
      </c>
      <c r="AC26" s="22">
        <f t="shared" si="8"/>
        <v>0</v>
      </c>
      <c r="AD26" s="22">
        <f t="shared" si="9"/>
        <v>0</v>
      </c>
      <c r="AE26" s="22">
        <f t="shared" si="10"/>
        <v>0</v>
      </c>
      <c r="AF26" s="22">
        <f t="shared" si="11"/>
        <v>0</v>
      </c>
      <c r="AG26" s="22">
        <f t="shared" si="12"/>
        <v>0</v>
      </c>
      <c r="AH26" s="31">
        <f t="shared" si="13"/>
        <v>0</v>
      </c>
      <c r="AI26" s="31">
        <f t="shared" si="14"/>
        <v>0</v>
      </c>
      <c r="AJ26" s="31">
        <f t="shared" si="15"/>
        <v>0</v>
      </c>
      <c r="AK26" s="31">
        <f t="shared" si="16"/>
        <v>0</v>
      </c>
      <c r="AL26" s="31">
        <f t="shared" si="17"/>
        <v>0</v>
      </c>
      <c r="AM26" s="31">
        <f t="shared" si="18"/>
        <v>0</v>
      </c>
    </row>
    <row r="27" spans="1:39" ht="26" x14ac:dyDescent="0.35">
      <c r="A27" s="11">
        <v>21</v>
      </c>
      <c r="B27" s="11" t="s">
        <v>34</v>
      </c>
      <c r="C27" s="12" t="s">
        <v>35</v>
      </c>
      <c r="D27" s="11" t="s">
        <v>38</v>
      </c>
      <c r="E27" s="13" t="s">
        <v>57</v>
      </c>
      <c r="F27" s="13" t="s">
        <v>28</v>
      </c>
      <c r="G27" s="32">
        <v>2794</v>
      </c>
      <c r="H27" s="33">
        <v>285</v>
      </c>
      <c r="I27" s="40">
        <f t="shared" si="19"/>
        <v>0.10200429491768075</v>
      </c>
      <c r="J27" s="37">
        <v>240</v>
      </c>
      <c r="K27" s="37">
        <v>35</v>
      </c>
      <c r="L27" s="37">
        <v>8</v>
      </c>
      <c r="M27" s="37">
        <v>2</v>
      </c>
      <c r="N27" s="37">
        <v>0</v>
      </c>
      <c r="O27" s="17">
        <f t="shared" si="0"/>
        <v>0.84210526315789469</v>
      </c>
      <c r="P27" s="17">
        <f t="shared" si="1"/>
        <v>0.12280701754385964</v>
      </c>
      <c r="Q27" s="17">
        <f t="shared" si="2"/>
        <v>2.8070175438596492E-2</v>
      </c>
      <c r="R27" s="17">
        <f t="shared" si="3"/>
        <v>7.0175438596491229E-3</v>
      </c>
      <c r="S27" s="17">
        <f t="shared" si="4"/>
        <v>0</v>
      </c>
      <c r="T27" s="45">
        <f t="shared" si="20"/>
        <v>0.84824561403508769</v>
      </c>
      <c r="U27" s="11" t="str">
        <f t="shared" si="5"/>
        <v>Molto soddisfatto</v>
      </c>
      <c r="V27" s="37">
        <v>1</v>
      </c>
      <c r="W27" s="37">
        <v>1</v>
      </c>
      <c r="X27" s="37">
        <v>2</v>
      </c>
      <c r="Y27" s="37">
        <v>0</v>
      </c>
      <c r="Z27" s="37">
        <v>3</v>
      </c>
      <c r="AA27" s="16">
        <f t="shared" si="6"/>
        <v>7</v>
      </c>
      <c r="AB27" s="17">
        <f t="shared" si="7"/>
        <v>0.14285714285714285</v>
      </c>
      <c r="AC27" s="17">
        <f t="shared" si="8"/>
        <v>0.14285714285714285</v>
      </c>
      <c r="AD27" s="17">
        <f t="shared" si="9"/>
        <v>0.2857142857142857</v>
      </c>
      <c r="AE27" s="17">
        <f t="shared" si="10"/>
        <v>0</v>
      </c>
      <c r="AF27" s="17">
        <f t="shared" si="11"/>
        <v>0.42857142857142855</v>
      </c>
      <c r="AG27" s="17">
        <f t="shared" si="12"/>
        <v>0.42857142857142855</v>
      </c>
      <c r="AH27" s="30">
        <f t="shared" si="13"/>
        <v>3.5087719298245615E-3</v>
      </c>
      <c r="AI27" s="30">
        <f t="shared" si="14"/>
        <v>3.5087719298245615E-3</v>
      </c>
      <c r="AJ27" s="30">
        <f t="shared" si="15"/>
        <v>7.0175438596491229E-3</v>
      </c>
      <c r="AK27" s="30">
        <f t="shared" si="16"/>
        <v>0</v>
      </c>
      <c r="AL27" s="30">
        <f t="shared" si="17"/>
        <v>1.0526315789473684E-2</v>
      </c>
      <c r="AM27" s="30">
        <f t="shared" si="18"/>
        <v>2.456140350877193E-2</v>
      </c>
    </row>
    <row r="28" spans="1:39" ht="26" x14ac:dyDescent="0.35">
      <c r="A28" s="11">
        <v>22</v>
      </c>
      <c r="B28" s="11" t="s">
        <v>34</v>
      </c>
      <c r="C28" s="12" t="s">
        <v>35</v>
      </c>
      <c r="D28" s="11" t="s">
        <v>38</v>
      </c>
      <c r="E28" s="13" t="s">
        <v>58</v>
      </c>
      <c r="F28" s="13" t="s">
        <v>29</v>
      </c>
      <c r="G28" s="32">
        <v>2458</v>
      </c>
      <c r="H28" s="33">
        <v>295</v>
      </c>
      <c r="I28" s="40">
        <f t="shared" si="19"/>
        <v>0.12001627339300244</v>
      </c>
      <c r="J28" s="37">
        <v>249</v>
      </c>
      <c r="K28" s="37">
        <v>38</v>
      </c>
      <c r="L28" s="37">
        <v>2</v>
      </c>
      <c r="M28" s="37">
        <v>6</v>
      </c>
      <c r="N28" s="37">
        <v>0</v>
      </c>
      <c r="O28" s="17">
        <f t="shared" si="0"/>
        <v>0.84406779661016951</v>
      </c>
      <c r="P28" s="17">
        <f t="shared" si="1"/>
        <v>0.12881355932203389</v>
      </c>
      <c r="Q28" s="17">
        <f t="shared" si="2"/>
        <v>6.7796610169491523E-3</v>
      </c>
      <c r="R28" s="17">
        <f t="shared" si="3"/>
        <v>2.0338983050847456E-2</v>
      </c>
      <c r="S28" s="17">
        <f t="shared" si="4"/>
        <v>0</v>
      </c>
      <c r="T28" s="45">
        <f t="shared" si="20"/>
        <v>0.84779661016949148</v>
      </c>
      <c r="U28" s="11" t="str">
        <f t="shared" si="5"/>
        <v>Molto soddisfatto</v>
      </c>
      <c r="V28" s="37">
        <v>6</v>
      </c>
      <c r="W28" s="37">
        <v>4</v>
      </c>
      <c r="X28" s="37">
        <v>4</v>
      </c>
      <c r="Y28" s="37">
        <v>0</v>
      </c>
      <c r="Z28" s="37">
        <v>6</v>
      </c>
      <c r="AA28" s="16">
        <f t="shared" si="6"/>
        <v>20</v>
      </c>
      <c r="AB28" s="17">
        <f t="shared" si="7"/>
        <v>0.3</v>
      </c>
      <c r="AC28" s="17">
        <f t="shared" si="8"/>
        <v>0.2</v>
      </c>
      <c r="AD28" s="17">
        <f t="shared" si="9"/>
        <v>0.2</v>
      </c>
      <c r="AE28" s="17">
        <f t="shared" si="10"/>
        <v>0</v>
      </c>
      <c r="AF28" s="17">
        <f t="shared" si="11"/>
        <v>0.3</v>
      </c>
      <c r="AG28" s="17">
        <f t="shared" si="12"/>
        <v>0.3</v>
      </c>
      <c r="AH28" s="30">
        <f t="shared" si="13"/>
        <v>2.0338983050847456E-2</v>
      </c>
      <c r="AI28" s="30">
        <f t="shared" si="14"/>
        <v>1.3559322033898305E-2</v>
      </c>
      <c r="AJ28" s="30">
        <f t="shared" si="15"/>
        <v>1.3559322033898305E-2</v>
      </c>
      <c r="AK28" s="30">
        <f t="shared" si="16"/>
        <v>0</v>
      </c>
      <c r="AL28" s="30">
        <f t="shared" si="17"/>
        <v>2.0338983050847456E-2</v>
      </c>
      <c r="AM28" s="30">
        <f t="shared" si="18"/>
        <v>6.7796610169491525E-2</v>
      </c>
    </row>
    <row r="29" spans="1:39" ht="26" x14ac:dyDescent="0.35">
      <c r="A29" s="11">
        <v>23</v>
      </c>
      <c r="B29" s="11" t="s">
        <v>34</v>
      </c>
      <c r="C29" s="12" t="s">
        <v>35</v>
      </c>
      <c r="D29" s="11" t="s">
        <v>38</v>
      </c>
      <c r="E29" s="13" t="s">
        <v>59</v>
      </c>
      <c r="F29" s="13" t="s">
        <v>30</v>
      </c>
      <c r="G29" s="32">
        <v>2025</v>
      </c>
      <c r="H29" s="33">
        <v>224</v>
      </c>
      <c r="I29" s="40">
        <f t="shared" si="19"/>
        <v>0.11061728395061729</v>
      </c>
      <c r="J29" s="37">
        <v>178</v>
      </c>
      <c r="K29" s="37">
        <v>37</v>
      </c>
      <c r="L29" s="37">
        <v>6</v>
      </c>
      <c r="M29" s="37">
        <v>3</v>
      </c>
      <c r="N29" s="37">
        <v>0</v>
      </c>
      <c r="O29" s="17">
        <f t="shared" si="0"/>
        <v>0.7946428571428571</v>
      </c>
      <c r="P29" s="17">
        <f t="shared" si="1"/>
        <v>0.16517857142857142</v>
      </c>
      <c r="Q29" s="17">
        <f t="shared" si="2"/>
        <v>2.6785714285714284E-2</v>
      </c>
      <c r="R29" s="17">
        <f t="shared" si="3"/>
        <v>1.3392857142857142E-2</v>
      </c>
      <c r="S29" s="17">
        <f t="shared" si="4"/>
        <v>0</v>
      </c>
      <c r="T29" s="45">
        <f t="shared" si="20"/>
        <v>0.83325892857142858</v>
      </c>
      <c r="U29" s="11" t="str">
        <f t="shared" si="5"/>
        <v>Molto soddisfatto</v>
      </c>
      <c r="V29" s="37">
        <v>5</v>
      </c>
      <c r="W29" s="37">
        <v>3</v>
      </c>
      <c r="X29" s="37">
        <v>4</v>
      </c>
      <c r="Y29" s="37">
        <v>0</v>
      </c>
      <c r="Z29" s="37">
        <v>3</v>
      </c>
      <c r="AA29" s="16">
        <f t="shared" si="6"/>
        <v>15</v>
      </c>
      <c r="AB29" s="17">
        <f t="shared" si="7"/>
        <v>0.33333333333333331</v>
      </c>
      <c r="AC29" s="17">
        <f t="shared" si="8"/>
        <v>0.2</v>
      </c>
      <c r="AD29" s="17">
        <f t="shared" si="9"/>
        <v>0.26666666666666666</v>
      </c>
      <c r="AE29" s="17">
        <f t="shared" si="10"/>
        <v>0</v>
      </c>
      <c r="AF29" s="17">
        <f t="shared" si="11"/>
        <v>0.2</v>
      </c>
      <c r="AG29" s="17">
        <f t="shared" si="12"/>
        <v>0.33333333333333331</v>
      </c>
      <c r="AH29" s="30">
        <f t="shared" si="13"/>
        <v>2.2321428571428572E-2</v>
      </c>
      <c r="AI29" s="30">
        <f t="shared" si="14"/>
        <v>1.3392857142857142E-2</v>
      </c>
      <c r="AJ29" s="30">
        <f t="shared" si="15"/>
        <v>1.7857142857142856E-2</v>
      </c>
      <c r="AK29" s="30">
        <f t="shared" si="16"/>
        <v>0</v>
      </c>
      <c r="AL29" s="30">
        <f t="shared" si="17"/>
        <v>1.3392857142857142E-2</v>
      </c>
      <c r="AM29" s="30">
        <f t="shared" si="18"/>
        <v>6.6964285714285712E-2</v>
      </c>
    </row>
    <row r="30" spans="1:39" ht="26" x14ac:dyDescent="0.35">
      <c r="A30" s="11">
        <v>24</v>
      </c>
      <c r="B30" s="11" t="s">
        <v>34</v>
      </c>
      <c r="C30" s="12" t="s">
        <v>35</v>
      </c>
      <c r="D30" s="11" t="s">
        <v>38</v>
      </c>
      <c r="E30" s="13" t="s">
        <v>60</v>
      </c>
      <c r="F30" s="13" t="s">
        <v>31</v>
      </c>
      <c r="G30" s="32">
        <v>2254</v>
      </c>
      <c r="H30" s="33">
        <v>280</v>
      </c>
      <c r="I30" s="40">
        <f t="shared" si="19"/>
        <v>0.12422360248447205</v>
      </c>
      <c r="J30" s="37">
        <v>243</v>
      </c>
      <c r="K30" s="37">
        <v>25</v>
      </c>
      <c r="L30" s="37">
        <v>8</v>
      </c>
      <c r="M30" s="37">
        <v>4</v>
      </c>
      <c r="N30" s="37">
        <v>0</v>
      </c>
      <c r="O30" s="17">
        <f t="shared" si="0"/>
        <v>0.86785714285714288</v>
      </c>
      <c r="P30" s="17">
        <f t="shared" si="1"/>
        <v>8.9285714285714288E-2</v>
      </c>
      <c r="Q30" s="17">
        <f t="shared" si="2"/>
        <v>2.8571428571428571E-2</v>
      </c>
      <c r="R30" s="17">
        <f t="shared" si="3"/>
        <v>1.4285714285714285E-2</v>
      </c>
      <c r="S30" s="17">
        <f t="shared" si="4"/>
        <v>0</v>
      </c>
      <c r="T30" s="45">
        <f t="shared" si="20"/>
        <v>0.85053571428571428</v>
      </c>
      <c r="U30" s="11" t="str">
        <f t="shared" si="5"/>
        <v>Molto soddisfatto</v>
      </c>
      <c r="V30" s="37">
        <v>3</v>
      </c>
      <c r="W30" s="37">
        <v>4</v>
      </c>
      <c r="X30" s="37">
        <v>3</v>
      </c>
      <c r="Y30" s="37">
        <v>0</v>
      </c>
      <c r="Z30" s="37">
        <v>5</v>
      </c>
      <c r="AA30" s="16">
        <f t="shared" si="6"/>
        <v>15</v>
      </c>
      <c r="AB30" s="17">
        <f t="shared" si="7"/>
        <v>0.2</v>
      </c>
      <c r="AC30" s="17">
        <f t="shared" si="8"/>
        <v>0.26666666666666666</v>
      </c>
      <c r="AD30" s="17">
        <f t="shared" si="9"/>
        <v>0.2</v>
      </c>
      <c r="AE30" s="17">
        <f t="shared" si="10"/>
        <v>0</v>
      </c>
      <c r="AF30" s="17">
        <f t="shared" si="11"/>
        <v>0.33333333333333331</v>
      </c>
      <c r="AG30" s="17">
        <f t="shared" si="12"/>
        <v>0.33333333333333331</v>
      </c>
      <c r="AH30" s="30">
        <f t="shared" si="13"/>
        <v>1.0714285714285714E-2</v>
      </c>
      <c r="AI30" s="30">
        <f t="shared" si="14"/>
        <v>1.4285714285714285E-2</v>
      </c>
      <c r="AJ30" s="30">
        <f t="shared" si="15"/>
        <v>1.0714285714285714E-2</v>
      </c>
      <c r="AK30" s="30">
        <f t="shared" si="16"/>
        <v>0</v>
      </c>
      <c r="AL30" s="30">
        <f t="shared" si="17"/>
        <v>1.7857142857142856E-2</v>
      </c>
      <c r="AM30" s="30">
        <f t="shared" si="18"/>
        <v>5.3571428571428568E-2</v>
      </c>
    </row>
    <row r="31" spans="1:39" ht="26" x14ac:dyDescent="0.35">
      <c r="A31" s="11">
        <v>25</v>
      </c>
      <c r="B31" s="18" t="s">
        <v>34</v>
      </c>
      <c r="C31" s="19" t="s">
        <v>35</v>
      </c>
      <c r="D31" s="18" t="s">
        <v>38</v>
      </c>
      <c r="E31" s="20" t="s">
        <v>61</v>
      </c>
      <c r="F31" s="20" t="s">
        <v>32</v>
      </c>
      <c r="G31" s="6">
        <f>SUM(G27:G30)</f>
        <v>9531</v>
      </c>
      <c r="H31" s="7">
        <f>SUM(H27:H30)</f>
        <v>1084</v>
      </c>
      <c r="I31" s="41">
        <f t="shared" si="19"/>
        <v>0.11373413073129787</v>
      </c>
      <c r="J31" s="26">
        <f>SUM(J27:J30)</f>
        <v>910</v>
      </c>
      <c r="K31" s="26">
        <f>SUM(K27:K30)</f>
        <v>135</v>
      </c>
      <c r="L31" s="26">
        <f>SUM(L27:L30)</f>
        <v>24</v>
      </c>
      <c r="M31" s="26">
        <f>SUM(M27:M30)</f>
        <v>15</v>
      </c>
      <c r="N31" s="26">
        <f>SUM(N27:N30)</f>
        <v>0</v>
      </c>
      <c r="O31" s="22">
        <f t="shared" si="0"/>
        <v>0.83948339483394829</v>
      </c>
      <c r="P31" s="22">
        <f t="shared" si="1"/>
        <v>0.12453874538745388</v>
      </c>
      <c r="Q31" s="22">
        <f t="shared" si="2"/>
        <v>2.2140221402214021E-2</v>
      </c>
      <c r="R31" s="22">
        <f t="shared" si="3"/>
        <v>1.3837638376383764E-2</v>
      </c>
      <c r="S31" s="22">
        <f t="shared" si="4"/>
        <v>0</v>
      </c>
      <c r="T31" s="45">
        <f t="shared" si="20"/>
        <v>0.84561808118081183</v>
      </c>
      <c r="U31" s="18" t="str">
        <f t="shared" si="5"/>
        <v>Molto soddisfatto</v>
      </c>
      <c r="V31" s="21">
        <f>SUM(V27:V30)</f>
        <v>15</v>
      </c>
      <c r="W31" s="21">
        <f>SUM(W27:W30)</f>
        <v>12</v>
      </c>
      <c r="X31" s="21">
        <f>SUM(X27:X30)</f>
        <v>13</v>
      </c>
      <c r="Y31" s="21">
        <f>SUM(Y27:Y30)</f>
        <v>0</v>
      </c>
      <c r="Z31" s="21">
        <f>SUM(Z27:Z30)</f>
        <v>17</v>
      </c>
      <c r="AA31" s="16">
        <f t="shared" si="6"/>
        <v>57</v>
      </c>
      <c r="AB31" s="22">
        <f t="shared" si="7"/>
        <v>0.26315789473684209</v>
      </c>
      <c r="AC31" s="22">
        <f t="shared" si="8"/>
        <v>0.21052631578947367</v>
      </c>
      <c r="AD31" s="22">
        <f t="shared" si="9"/>
        <v>0.22807017543859648</v>
      </c>
      <c r="AE31" s="22">
        <f t="shared" si="10"/>
        <v>0</v>
      </c>
      <c r="AF31" s="22">
        <f t="shared" si="11"/>
        <v>0.2982456140350877</v>
      </c>
      <c r="AG31" s="22">
        <f t="shared" si="12"/>
        <v>0.2982456140350877</v>
      </c>
      <c r="AH31" s="31">
        <f t="shared" si="13"/>
        <v>1.3837638376383764E-2</v>
      </c>
      <c r="AI31" s="31">
        <f t="shared" si="14"/>
        <v>1.107011070110701E-2</v>
      </c>
      <c r="AJ31" s="31">
        <f t="shared" si="15"/>
        <v>1.1992619926199263E-2</v>
      </c>
      <c r="AK31" s="31">
        <f t="shared" si="16"/>
        <v>0</v>
      </c>
      <c r="AL31" s="31">
        <f t="shared" si="17"/>
        <v>1.5682656826568265E-2</v>
      </c>
      <c r="AM31" s="31">
        <f t="shared" si="18"/>
        <v>5.2583025830258305E-2</v>
      </c>
    </row>
    <row r="32" spans="1:39" ht="39" x14ac:dyDescent="0.35">
      <c r="A32" s="11">
        <v>26</v>
      </c>
      <c r="B32" s="11" t="s">
        <v>34</v>
      </c>
      <c r="C32" s="12" t="s">
        <v>39</v>
      </c>
      <c r="D32" s="11" t="s">
        <v>36</v>
      </c>
      <c r="E32" s="13" t="s">
        <v>57</v>
      </c>
      <c r="F32" s="13" t="s">
        <v>28</v>
      </c>
      <c r="G32" s="32">
        <v>26</v>
      </c>
      <c r="H32" s="33">
        <v>15</v>
      </c>
      <c r="I32" s="40">
        <f t="shared" si="19"/>
        <v>0.57692307692307687</v>
      </c>
      <c r="J32" s="37">
        <v>11</v>
      </c>
      <c r="K32" s="37">
        <v>4</v>
      </c>
      <c r="L32" s="37"/>
      <c r="M32" s="37"/>
      <c r="N32" s="37"/>
      <c r="O32" s="17">
        <f t="shared" si="0"/>
        <v>0.73333333333333328</v>
      </c>
      <c r="P32" s="17">
        <f t="shared" si="1"/>
        <v>0.26666666666666666</v>
      </c>
      <c r="Q32" s="17">
        <f t="shared" si="2"/>
        <v>0</v>
      </c>
      <c r="R32" s="17">
        <f t="shared" si="3"/>
        <v>0</v>
      </c>
      <c r="S32" s="17">
        <f t="shared" si="4"/>
        <v>0</v>
      </c>
      <c r="T32" s="45">
        <f t="shared" si="20"/>
        <v>0.83333333333333337</v>
      </c>
      <c r="U32" s="11" t="str">
        <f t="shared" si="5"/>
        <v>Molto soddisfatto</v>
      </c>
      <c r="V32" s="37"/>
      <c r="W32" s="37"/>
      <c r="X32" s="37"/>
      <c r="Y32" s="37"/>
      <c r="Z32" s="37"/>
      <c r="AA32" s="16">
        <f t="shared" si="6"/>
        <v>0</v>
      </c>
      <c r="AB32" s="17">
        <f t="shared" si="7"/>
        <v>0</v>
      </c>
      <c r="AC32" s="17">
        <f t="shared" si="8"/>
        <v>0</v>
      </c>
      <c r="AD32" s="17">
        <f t="shared" si="9"/>
        <v>0</v>
      </c>
      <c r="AE32" s="17">
        <f t="shared" si="10"/>
        <v>0</v>
      </c>
      <c r="AF32" s="17">
        <f t="shared" si="11"/>
        <v>0</v>
      </c>
      <c r="AG32" s="17">
        <f t="shared" si="12"/>
        <v>0</v>
      </c>
      <c r="AH32" s="30">
        <f t="shared" si="13"/>
        <v>0</v>
      </c>
      <c r="AI32" s="30">
        <f t="shared" si="14"/>
        <v>0</v>
      </c>
      <c r="AJ32" s="30">
        <f t="shared" si="15"/>
        <v>0</v>
      </c>
      <c r="AK32" s="30">
        <f t="shared" si="16"/>
        <v>0</v>
      </c>
      <c r="AL32" s="30">
        <f t="shared" si="17"/>
        <v>0</v>
      </c>
      <c r="AM32" s="30">
        <f t="shared" si="18"/>
        <v>0</v>
      </c>
    </row>
    <row r="33" spans="1:39" ht="39" x14ac:dyDescent="0.35">
      <c r="A33" s="11">
        <v>27</v>
      </c>
      <c r="B33" s="11" t="s">
        <v>34</v>
      </c>
      <c r="C33" s="12" t="s">
        <v>39</v>
      </c>
      <c r="D33" s="11" t="s">
        <v>36</v>
      </c>
      <c r="E33" s="13" t="s">
        <v>58</v>
      </c>
      <c r="F33" s="13" t="s">
        <v>29</v>
      </c>
      <c r="G33" s="32">
        <v>40</v>
      </c>
      <c r="H33" s="33">
        <v>19</v>
      </c>
      <c r="I33" s="40">
        <f t="shared" si="19"/>
        <v>0.47499999999999998</v>
      </c>
      <c r="J33" s="37">
        <v>15</v>
      </c>
      <c r="K33" s="37">
        <v>6</v>
      </c>
      <c r="L33" s="37"/>
      <c r="M33" s="37"/>
      <c r="N33" s="37"/>
      <c r="O33" s="17">
        <f t="shared" si="0"/>
        <v>0.78947368421052633</v>
      </c>
      <c r="P33" s="17">
        <f t="shared" si="1"/>
        <v>0.31578947368421051</v>
      </c>
      <c r="Q33" s="17">
        <f t="shared" si="2"/>
        <v>0</v>
      </c>
      <c r="R33" s="17">
        <f t="shared" si="3"/>
        <v>0</v>
      </c>
      <c r="S33" s="17">
        <f t="shared" si="4"/>
        <v>0</v>
      </c>
      <c r="T33" s="45">
        <f t="shared" si="20"/>
        <v>0.82857142857142863</v>
      </c>
      <c r="U33" s="11" t="str">
        <f t="shared" si="5"/>
        <v>Molto soddisfatto</v>
      </c>
      <c r="V33" s="37"/>
      <c r="W33" s="37"/>
      <c r="X33" s="37"/>
      <c r="Y33" s="37"/>
      <c r="Z33" s="37"/>
      <c r="AA33" s="16">
        <f t="shared" si="6"/>
        <v>0</v>
      </c>
      <c r="AB33" s="17">
        <f t="shared" si="7"/>
        <v>0</v>
      </c>
      <c r="AC33" s="17">
        <f t="shared" si="8"/>
        <v>0</v>
      </c>
      <c r="AD33" s="17">
        <f t="shared" si="9"/>
        <v>0</v>
      </c>
      <c r="AE33" s="17">
        <f t="shared" si="10"/>
        <v>0</v>
      </c>
      <c r="AF33" s="17">
        <f t="shared" si="11"/>
        <v>0</v>
      </c>
      <c r="AG33" s="17">
        <f t="shared" si="12"/>
        <v>0</v>
      </c>
      <c r="AH33" s="30">
        <f t="shared" si="13"/>
        <v>0</v>
      </c>
      <c r="AI33" s="30">
        <f t="shared" si="14"/>
        <v>0</v>
      </c>
      <c r="AJ33" s="30">
        <f t="shared" si="15"/>
        <v>0</v>
      </c>
      <c r="AK33" s="30">
        <f t="shared" si="16"/>
        <v>0</v>
      </c>
      <c r="AL33" s="30">
        <f t="shared" si="17"/>
        <v>0</v>
      </c>
      <c r="AM33" s="30">
        <f t="shared" si="18"/>
        <v>0</v>
      </c>
    </row>
    <row r="34" spans="1:39" ht="39" x14ac:dyDescent="0.35">
      <c r="A34" s="11">
        <v>28</v>
      </c>
      <c r="B34" s="11" t="s">
        <v>34</v>
      </c>
      <c r="C34" s="12" t="s">
        <v>39</v>
      </c>
      <c r="D34" s="11" t="s">
        <v>36</v>
      </c>
      <c r="E34" s="13" t="s">
        <v>59</v>
      </c>
      <c r="F34" s="13" t="s">
        <v>30</v>
      </c>
      <c r="G34" s="32">
        <v>170</v>
      </c>
      <c r="H34" s="33">
        <v>17</v>
      </c>
      <c r="I34" s="40">
        <f t="shared" si="19"/>
        <v>0.1</v>
      </c>
      <c r="J34" s="37">
        <v>17</v>
      </c>
      <c r="K34" s="37">
        <v>0</v>
      </c>
      <c r="L34" s="37"/>
      <c r="M34" s="37"/>
      <c r="N34" s="37"/>
      <c r="O34" s="17">
        <f t="shared" si="0"/>
        <v>1</v>
      </c>
      <c r="P34" s="17">
        <f t="shared" si="1"/>
        <v>0</v>
      </c>
      <c r="Q34" s="17">
        <f t="shared" si="2"/>
        <v>0</v>
      </c>
      <c r="R34" s="17">
        <f t="shared" si="3"/>
        <v>0</v>
      </c>
      <c r="S34" s="17">
        <f t="shared" si="4"/>
        <v>0</v>
      </c>
      <c r="T34" s="45">
        <f t="shared" si="20"/>
        <v>0.9</v>
      </c>
      <c r="U34" s="11" t="str">
        <f t="shared" si="5"/>
        <v>Molto soddisfatto</v>
      </c>
      <c r="V34" s="37"/>
      <c r="W34" s="37"/>
      <c r="X34" s="37"/>
      <c r="Y34" s="37"/>
      <c r="Z34" s="37"/>
      <c r="AA34" s="16">
        <f t="shared" si="6"/>
        <v>0</v>
      </c>
      <c r="AB34" s="17">
        <f t="shared" si="7"/>
        <v>0</v>
      </c>
      <c r="AC34" s="17">
        <f t="shared" si="8"/>
        <v>0</v>
      </c>
      <c r="AD34" s="17">
        <f t="shared" si="9"/>
        <v>0</v>
      </c>
      <c r="AE34" s="17">
        <f t="shared" si="10"/>
        <v>0</v>
      </c>
      <c r="AF34" s="17">
        <f t="shared" si="11"/>
        <v>0</v>
      </c>
      <c r="AG34" s="17">
        <f t="shared" si="12"/>
        <v>0</v>
      </c>
      <c r="AH34" s="30">
        <f t="shared" si="13"/>
        <v>0</v>
      </c>
      <c r="AI34" s="30">
        <f t="shared" si="14"/>
        <v>0</v>
      </c>
      <c r="AJ34" s="30">
        <f t="shared" si="15"/>
        <v>0</v>
      </c>
      <c r="AK34" s="30">
        <f t="shared" si="16"/>
        <v>0</v>
      </c>
      <c r="AL34" s="30">
        <f t="shared" si="17"/>
        <v>0</v>
      </c>
      <c r="AM34" s="30">
        <f t="shared" si="18"/>
        <v>0</v>
      </c>
    </row>
    <row r="35" spans="1:39" ht="39" x14ac:dyDescent="0.35">
      <c r="A35" s="11">
        <v>29</v>
      </c>
      <c r="B35" s="11" t="s">
        <v>34</v>
      </c>
      <c r="C35" s="12" t="s">
        <v>39</v>
      </c>
      <c r="D35" s="11" t="s">
        <v>36</v>
      </c>
      <c r="E35" s="13" t="s">
        <v>60</v>
      </c>
      <c r="F35" s="13" t="s">
        <v>31</v>
      </c>
      <c r="G35" s="32">
        <v>155</v>
      </c>
      <c r="H35" s="33">
        <v>21</v>
      </c>
      <c r="I35" s="40">
        <f t="shared" si="19"/>
        <v>0.13548387096774195</v>
      </c>
      <c r="J35" s="37">
        <v>19</v>
      </c>
      <c r="K35" s="37">
        <v>2</v>
      </c>
      <c r="L35" s="37"/>
      <c r="M35" s="37"/>
      <c r="N35" s="37"/>
      <c r="O35" s="17">
        <f t="shared" si="0"/>
        <v>0.90476190476190477</v>
      </c>
      <c r="P35" s="17">
        <f t="shared" si="1"/>
        <v>9.5238095238095233E-2</v>
      </c>
      <c r="Q35" s="17">
        <f t="shared" si="2"/>
        <v>0</v>
      </c>
      <c r="R35" s="17">
        <f t="shared" si="3"/>
        <v>0</v>
      </c>
      <c r="S35" s="17">
        <f t="shared" si="4"/>
        <v>0</v>
      </c>
      <c r="T35" s="45">
        <f t="shared" si="20"/>
        <v>0.87619047619047619</v>
      </c>
      <c r="U35" s="11" t="str">
        <f t="shared" si="5"/>
        <v>Molto soddisfatto</v>
      </c>
      <c r="V35" s="37"/>
      <c r="W35" s="37"/>
      <c r="X35" s="37"/>
      <c r="Y35" s="37"/>
      <c r="Z35" s="37"/>
      <c r="AA35" s="16">
        <f t="shared" si="6"/>
        <v>0</v>
      </c>
      <c r="AB35" s="17">
        <f t="shared" si="7"/>
        <v>0</v>
      </c>
      <c r="AC35" s="17">
        <f t="shared" si="8"/>
        <v>0</v>
      </c>
      <c r="AD35" s="17">
        <f t="shared" si="9"/>
        <v>0</v>
      </c>
      <c r="AE35" s="17">
        <f t="shared" si="10"/>
        <v>0</v>
      </c>
      <c r="AF35" s="17">
        <f t="shared" si="11"/>
        <v>0</v>
      </c>
      <c r="AG35" s="17">
        <f t="shared" si="12"/>
        <v>0</v>
      </c>
      <c r="AH35" s="30">
        <f t="shared" si="13"/>
        <v>0</v>
      </c>
      <c r="AI35" s="30">
        <f t="shared" si="14"/>
        <v>0</v>
      </c>
      <c r="AJ35" s="30">
        <f t="shared" si="15"/>
        <v>0</v>
      </c>
      <c r="AK35" s="30">
        <f t="shared" si="16"/>
        <v>0</v>
      </c>
      <c r="AL35" s="30">
        <f t="shared" si="17"/>
        <v>0</v>
      </c>
      <c r="AM35" s="30">
        <f t="shared" si="18"/>
        <v>0</v>
      </c>
    </row>
    <row r="36" spans="1:39" ht="39" x14ac:dyDescent="0.35">
      <c r="A36" s="11">
        <v>30</v>
      </c>
      <c r="B36" s="18" t="s">
        <v>34</v>
      </c>
      <c r="C36" s="19" t="s">
        <v>39</v>
      </c>
      <c r="D36" s="18" t="s">
        <v>36</v>
      </c>
      <c r="E36" s="20" t="s">
        <v>61</v>
      </c>
      <c r="F36" s="20" t="s">
        <v>32</v>
      </c>
      <c r="G36" s="6">
        <f>SUM(G32:G35)</f>
        <v>391</v>
      </c>
      <c r="H36" s="7">
        <f>SUM(H32:H35)</f>
        <v>72</v>
      </c>
      <c r="I36" s="41">
        <f t="shared" si="19"/>
        <v>0.18414322250639387</v>
      </c>
      <c r="J36" s="26">
        <f>SUM(J32:J35)</f>
        <v>62</v>
      </c>
      <c r="K36" s="26">
        <f>SUM(K32:K35)</f>
        <v>12</v>
      </c>
      <c r="L36" s="26">
        <f>SUM(L32:L35)</f>
        <v>0</v>
      </c>
      <c r="M36" s="26">
        <f>SUM(M32:M35)</f>
        <v>0</v>
      </c>
      <c r="N36" s="26">
        <f>SUM(N32:N35)</f>
        <v>0</v>
      </c>
      <c r="O36" s="22">
        <f t="shared" si="0"/>
        <v>0.86111111111111116</v>
      </c>
      <c r="P36" s="22">
        <f t="shared" si="1"/>
        <v>0.16666666666666666</v>
      </c>
      <c r="Q36" s="22">
        <f t="shared" si="2"/>
        <v>0</v>
      </c>
      <c r="R36" s="22">
        <f t="shared" si="3"/>
        <v>0</v>
      </c>
      <c r="S36" s="22">
        <f t="shared" si="4"/>
        <v>0</v>
      </c>
      <c r="T36" s="45">
        <f t="shared" si="20"/>
        <v>0.85945945945945945</v>
      </c>
      <c r="U36" s="18" t="str">
        <f t="shared" si="5"/>
        <v>Molto soddisfatto</v>
      </c>
      <c r="V36" s="21">
        <f>SUM(V32:V35)</f>
        <v>0</v>
      </c>
      <c r="W36" s="21">
        <f>SUM(W32:W35)</f>
        <v>0</v>
      </c>
      <c r="X36" s="21">
        <f>SUM(X32:X35)</f>
        <v>0</v>
      </c>
      <c r="Y36" s="21">
        <f>SUM(Y32:Y35)</f>
        <v>0</v>
      </c>
      <c r="Z36" s="21">
        <f>SUM(Z32:Z35)</f>
        <v>0</v>
      </c>
      <c r="AA36" s="16">
        <f t="shared" si="6"/>
        <v>0</v>
      </c>
      <c r="AB36" s="22">
        <f t="shared" si="7"/>
        <v>0</v>
      </c>
      <c r="AC36" s="22">
        <f t="shared" si="8"/>
        <v>0</v>
      </c>
      <c r="AD36" s="22">
        <f t="shared" si="9"/>
        <v>0</v>
      </c>
      <c r="AE36" s="22">
        <f t="shared" si="10"/>
        <v>0</v>
      </c>
      <c r="AF36" s="22">
        <f t="shared" si="11"/>
        <v>0</v>
      </c>
      <c r="AG36" s="22">
        <f t="shared" si="12"/>
        <v>0</v>
      </c>
      <c r="AH36" s="31">
        <f t="shared" si="13"/>
        <v>0</v>
      </c>
      <c r="AI36" s="31">
        <f t="shared" si="14"/>
        <v>0</v>
      </c>
      <c r="AJ36" s="31">
        <f t="shared" si="15"/>
        <v>0</v>
      </c>
      <c r="AK36" s="31">
        <f t="shared" si="16"/>
        <v>0</v>
      </c>
      <c r="AL36" s="31">
        <f t="shared" si="17"/>
        <v>0</v>
      </c>
      <c r="AM36" s="31">
        <f t="shared" si="18"/>
        <v>0</v>
      </c>
    </row>
    <row r="37" spans="1:39" ht="26" x14ac:dyDescent="0.35">
      <c r="A37" s="11">
        <v>31</v>
      </c>
      <c r="B37" s="11" t="s">
        <v>34</v>
      </c>
      <c r="C37" s="12" t="s">
        <v>39</v>
      </c>
      <c r="D37" s="11" t="s">
        <v>37</v>
      </c>
      <c r="E37" s="13" t="s">
        <v>57</v>
      </c>
      <c r="F37" s="13" t="s">
        <v>28</v>
      </c>
      <c r="G37" s="32">
        <v>3723</v>
      </c>
      <c r="H37" s="33">
        <v>0</v>
      </c>
      <c r="I37" s="40">
        <f t="shared" si="19"/>
        <v>0</v>
      </c>
      <c r="J37" s="37"/>
      <c r="K37" s="37"/>
      <c r="L37" s="37"/>
      <c r="M37" s="37"/>
      <c r="N37" s="37"/>
      <c r="O37" s="17">
        <f t="shared" si="0"/>
        <v>0</v>
      </c>
      <c r="P37" s="17">
        <f t="shared" si="1"/>
        <v>0</v>
      </c>
      <c r="Q37" s="17">
        <f t="shared" si="2"/>
        <v>0</v>
      </c>
      <c r="R37" s="17">
        <f t="shared" si="3"/>
        <v>0</v>
      </c>
      <c r="S37" s="17">
        <f t="shared" si="4"/>
        <v>0</v>
      </c>
      <c r="T37" s="45" t="str">
        <f t="shared" si="20"/>
        <v/>
      </c>
      <c r="U37" s="11" t="str">
        <f t="shared" si="5"/>
        <v>Molto soddisfatto</v>
      </c>
      <c r="V37" s="37"/>
      <c r="W37" s="37"/>
      <c r="X37" s="37"/>
      <c r="Y37" s="37"/>
      <c r="Z37" s="37"/>
      <c r="AA37" s="16">
        <f t="shared" si="6"/>
        <v>0</v>
      </c>
      <c r="AB37" s="17">
        <f t="shared" si="7"/>
        <v>0</v>
      </c>
      <c r="AC37" s="17">
        <f t="shared" si="8"/>
        <v>0</v>
      </c>
      <c r="AD37" s="17">
        <f t="shared" si="9"/>
        <v>0</v>
      </c>
      <c r="AE37" s="17">
        <f t="shared" si="10"/>
        <v>0</v>
      </c>
      <c r="AF37" s="17">
        <f t="shared" si="11"/>
        <v>0</v>
      </c>
      <c r="AG37" s="17">
        <f t="shared" si="12"/>
        <v>0</v>
      </c>
      <c r="AH37" s="30">
        <f t="shared" si="13"/>
        <v>0</v>
      </c>
      <c r="AI37" s="30">
        <f t="shared" si="14"/>
        <v>0</v>
      </c>
      <c r="AJ37" s="30">
        <f t="shared" si="15"/>
        <v>0</v>
      </c>
      <c r="AK37" s="30">
        <f t="shared" si="16"/>
        <v>0</v>
      </c>
      <c r="AL37" s="30">
        <f t="shared" si="17"/>
        <v>0</v>
      </c>
      <c r="AM37" s="30">
        <f t="shared" si="18"/>
        <v>0</v>
      </c>
    </row>
    <row r="38" spans="1:39" ht="26" x14ac:dyDescent="0.35">
      <c r="A38" s="11">
        <v>32</v>
      </c>
      <c r="B38" s="11" t="s">
        <v>34</v>
      </c>
      <c r="C38" s="12" t="s">
        <v>39</v>
      </c>
      <c r="D38" s="11" t="s">
        <v>37</v>
      </c>
      <c r="E38" s="13" t="s">
        <v>58</v>
      </c>
      <c r="F38" s="13" t="s">
        <v>29</v>
      </c>
      <c r="G38" s="32">
        <v>4594</v>
      </c>
      <c r="H38" s="33">
        <v>0</v>
      </c>
      <c r="I38" s="40">
        <f t="shared" si="19"/>
        <v>0</v>
      </c>
      <c r="J38" s="37"/>
      <c r="K38" s="37"/>
      <c r="L38" s="37"/>
      <c r="M38" s="37"/>
      <c r="N38" s="37"/>
      <c r="O38" s="17">
        <f t="shared" si="0"/>
        <v>0</v>
      </c>
      <c r="P38" s="17">
        <f t="shared" si="1"/>
        <v>0</v>
      </c>
      <c r="Q38" s="17">
        <f t="shared" si="2"/>
        <v>0</v>
      </c>
      <c r="R38" s="17">
        <f t="shared" si="3"/>
        <v>0</v>
      </c>
      <c r="S38" s="17">
        <f t="shared" si="4"/>
        <v>0</v>
      </c>
      <c r="T38" s="45" t="str">
        <f t="shared" si="20"/>
        <v/>
      </c>
      <c r="U38" s="11" t="str">
        <f t="shared" si="5"/>
        <v>Molto soddisfatto</v>
      </c>
      <c r="V38" s="37"/>
      <c r="W38" s="37"/>
      <c r="X38" s="37"/>
      <c r="Y38" s="37"/>
      <c r="Z38" s="37"/>
      <c r="AA38" s="16">
        <f t="shared" si="6"/>
        <v>0</v>
      </c>
      <c r="AB38" s="17">
        <f t="shared" si="7"/>
        <v>0</v>
      </c>
      <c r="AC38" s="17">
        <f t="shared" si="8"/>
        <v>0</v>
      </c>
      <c r="AD38" s="17">
        <f t="shared" si="9"/>
        <v>0</v>
      </c>
      <c r="AE38" s="17">
        <f t="shared" si="10"/>
        <v>0</v>
      </c>
      <c r="AF38" s="17">
        <f t="shared" si="11"/>
        <v>0</v>
      </c>
      <c r="AG38" s="17">
        <f t="shared" si="12"/>
        <v>0</v>
      </c>
      <c r="AH38" s="30">
        <f t="shared" si="13"/>
        <v>0</v>
      </c>
      <c r="AI38" s="30">
        <f t="shared" si="14"/>
        <v>0</v>
      </c>
      <c r="AJ38" s="30">
        <f t="shared" si="15"/>
        <v>0</v>
      </c>
      <c r="AK38" s="30">
        <f t="shared" si="16"/>
        <v>0</v>
      </c>
      <c r="AL38" s="30">
        <f t="shared" si="17"/>
        <v>0</v>
      </c>
      <c r="AM38" s="30">
        <f t="shared" si="18"/>
        <v>0</v>
      </c>
    </row>
    <row r="39" spans="1:39" ht="26" x14ac:dyDescent="0.35">
      <c r="A39" s="11">
        <v>33</v>
      </c>
      <c r="B39" s="11" t="s">
        <v>34</v>
      </c>
      <c r="C39" s="12" t="s">
        <v>39</v>
      </c>
      <c r="D39" s="11" t="s">
        <v>37</v>
      </c>
      <c r="E39" s="13" t="s">
        <v>59</v>
      </c>
      <c r="F39" s="13" t="s">
        <v>30</v>
      </c>
      <c r="G39" s="32">
        <v>3413</v>
      </c>
      <c r="H39" s="33">
        <v>0</v>
      </c>
      <c r="I39" s="40">
        <f t="shared" si="19"/>
        <v>0</v>
      </c>
      <c r="J39" s="37"/>
      <c r="K39" s="37"/>
      <c r="L39" s="37"/>
      <c r="M39" s="37"/>
      <c r="N39" s="37"/>
      <c r="O39" s="17">
        <f t="shared" ref="O39:O75" si="21">IFERROR(J39/$H39,0)</f>
        <v>0</v>
      </c>
      <c r="P39" s="17">
        <f t="shared" ref="P39:P75" si="22">IFERROR(K39/$H39,0)</f>
        <v>0</v>
      </c>
      <c r="Q39" s="17">
        <f t="shared" ref="Q39:Q75" si="23">IFERROR(L39/$H39,0)</f>
        <v>0</v>
      </c>
      <c r="R39" s="17">
        <f t="shared" ref="R39:R75" si="24">IFERROR(M39/$H39,0)</f>
        <v>0</v>
      </c>
      <c r="S39" s="17">
        <f t="shared" ref="S39:S75" si="25">IFERROR(N39/$H39,0)</f>
        <v>0</v>
      </c>
      <c r="T39" s="45" t="str">
        <f t="shared" si="20"/>
        <v/>
      </c>
      <c r="U39" s="11" t="str">
        <f t="shared" si="5"/>
        <v>Molto soddisfatto</v>
      </c>
      <c r="V39" s="37"/>
      <c r="W39" s="37"/>
      <c r="X39" s="37"/>
      <c r="Y39" s="37"/>
      <c r="Z39" s="37"/>
      <c r="AA39" s="16">
        <f t="shared" ref="AA39:AA75" si="26">SUM(V39:Z39)</f>
        <v>0</v>
      </c>
      <c r="AB39" s="17">
        <f t="shared" ref="AB39:AB75" si="27">IFERROR(V39/SUM($V39:$Z39),0)</f>
        <v>0</v>
      </c>
      <c r="AC39" s="17">
        <f t="shared" ref="AC39:AC75" si="28">IFERROR(W39/SUM($V39:$Z39),0)</f>
        <v>0</v>
      </c>
      <c r="AD39" s="17">
        <f t="shared" ref="AD39:AD75" si="29">IFERROR(X39/SUM($V39:$Z39),0)</f>
        <v>0</v>
      </c>
      <c r="AE39" s="17">
        <f t="shared" ref="AE39:AE75" si="30">IFERROR(Y39/SUM($V39:$Z39),0)</f>
        <v>0</v>
      </c>
      <c r="AF39" s="17">
        <f t="shared" ref="AF39:AF75" si="31">IFERROR(Z39/SUM($V39:$Z39),0)</f>
        <v>0</v>
      </c>
      <c r="AG39" s="17">
        <f t="shared" ref="AG39:AG75" si="32">MAX(AB39:AF39)</f>
        <v>0</v>
      </c>
      <c r="AH39" s="30">
        <f t="shared" ref="AH39:AH75" si="33">IFERROR(V39/$H39,0)</f>
        <v>0</v>
      </c>
      <c r="AI39" s="30">
        <f t="shared" ref="AI39:AI75" si="34">IFERROR(W39/$H39,0)</f>
        <v>0</v>
      </c>
      <c r="AJ39" s="30">
        <f t="shared" ref="AJ39:AJ75" si="35">IFERROR(X39/$H39,0)</f>
        <v>0</v>
      </c>
      <c r="AK39" s="30">
        <f t="shared" ref="AK39:AK75" si="36">IFERROR(Y39/$H39,0)</f>
        <v>0</v>
      </c>
      <c r="AL39" s="30">
        <f t="shared" ref="AL39:AL75" si="37">IFERROR(Z39/$H39,0)</f>
        <v>0</v>
      </c>
      <c r="AM39" s="30">
        <f t="shared" ref="AM39:AM75" si="38">IFERROR(AA39/H39,0)</f>
        <v>0</v>
      </c>
    </row>
    <row r="40" spans="1:39" ht="26" x14ac:dyDescent="0.35">
      <c r="A40" s="11">
        <v>34</v>
      </c>
      <c r="B40" s="11" t="s">
        <v>34</v>
      </c>
      <c r="C40" s="12" t="s">
        <v>39</v>
      </c>
      <c r="D40" s="11" t="s">
        <v>37</v>
      </c>
      <c r="E40" s="13" t="s">
        <v>60</v>
      </c>
      <c r="F40" s="13" t="s">
        <v>31</v>
      </c>
      <c r="G40" s="32">
        <v>4008</v>
      </c>
      <c r="H40" s="33">
        <v>0</v>
      </c>
      <c r="I40" s="40">
        <f t="shared" si="19"/>
        <v>0</v>
      </c>
      <c r="J40" s="37"/>
      <c r="K40" s="37"/>
      <c r="L40" s="37"/>
      <c r="M40" s="37"/>
      <c r="N40" s="37"/>
      <c r="O40" s="17">
        <f t="shared" si="21"/>
        <v>0</v>
      </c>
      <c r="P40" s="17">
        <f t="shared" si="22"/>
        <v>0</v>
      </c>
      <c r="Q40" s="17">
        <f t="shared" si="23"/>
        <v>0</v>
      </c>
      <c r="R40" s="17">
        <f t="shared" si="24"/>
        <v>0</v>
      </c>
      <c r="S40" s="17">
        <f t="shared" si="25"/>
        <v>0</v>
      </c>
      <c r="T40" s="45" t="str">
        <f t="shared" si="20"/>
        <v/>
      </c>
      <c r="U40" s="11" t="str">
        <f t="shared" si="5"/>
        <v>Molto soddisfatto</v>
      </c>
      <c r="V40" s="37"/>
      <c r="W40" s="37"/>
      <c r="X40" s="37"/>
      <c r="Y40" s="37"/>
      <c r="Z40" s="37"/>
      <c r="AA40" s="16">
        <f t="shared" si="26"/>
        <v>0</v>
      </c>
      <c r="AB40" s="17">
        <f t="shared" si="27"/>
        <v>0</v>
      </c>
      <c r="AC40" s="17">
        <f t="shared" si="28"/>
        <v>0</v>
      </c>
      <c r="AD40" s="17">
        <f t="shared" si="29"/>
        <v>0</v>
      </c>
      <c r="AE40" s="17">
        <f t="shared" si="30"/>
        <v>0</v>
      </c>
      <c r="AF40" s="17">
        <f t="shared" si="31"/>
        <v>0</v>
      </c>
      <c r="AG40" s="17">
        <f t="shared" si="32"/>
        <v>0</v>
      </c>
      <c r="AH40" s="30">
        <f t="shared" si="33"/>
        <v>0</v>
      </c>
      <c r="AI40" s="30">
        <f t="shared" si="34"/>
        <v>0</v>
      </c>
      <c r="AJ40" s="30">
        <f t="shared" si="35"/>
        <v>0</v>
      </c>
      <c r="AK40" s="30">
        <f t="shared" si="36"/>
        <v>0</v>
      </c>
      <c r="AL40" s="30">
        <f t="shared" si="37"/>
        <v>0</v>
      </c>
      <c r="AM40" s="30">
        <f t="shared" si="38"/>
        <v>0</v>
      </c>
    </row>
    <row r="41" spans="1:39" s="5" customFormat="1" ht="26" x14ac:dyDescent="0.35">
      <c r="A41" s="11">
        <v>35</v>
      </c>
      <c r="B41" s="18" t="s">
        <v>34</v>
      </c>
      <c r="C41" s="19" t="s">
        <v>39</v>
      </c>
      <c r="D41" s="18" t="s">
        <v>37</v>
      </c>
      <c r="E41" s="20" t="s">
        <v>61</v>
      </c>
      <c r="F41" s="20" t="s">
        <v>32</v>
      </c>
      <c r="G41" s="6">
        <f>SUM(G37:G40)</f>
        <v>15738</v>
      </c>
      <c r="H41" s="7">
        <f>SUM(H37:H40)</f>
        <v>0</v>
      </c>
      <c r="I41" s="41">
        <f t="shared" si="19"/>
        <v>0</v>
      </c>
      <c r="J41" s="26">
        <f>SUM(J37:J40)</f>
        <v>0</v>
      </c>
      <c r="K41" s="26">
        <f>SUM(K37:K40)</f>
        <v>0</v>
      </c>
      <c r="L41" s="26">
        <f>SUM(L37:L40)</f>
        <v>0</v>
      </c>
      <c r="M41" s="26">
        <f>SUM(M37:M40)</f>
        <v>0</v>
      </c>
      <c r="N41" s="26">
        <f>SUM(N37:N40)</f>
        <v>0</v>
      </c>
      <c r="O41" s="22">
        <f t="shared" si="21"/>
        <v>0</v>
      </c>
      <c r="P41" s="22">
        <f t="shared" si="22"/>
        <v>0</v>
      </c>
      <c r="Q41" s="22">
        <f t="shared" si="23"/>
        <v>0</v>
      </c>
      <c r="R41" s="22">
        <f t="shared" si="24"/>
        <v>0</v>
      </c>
      <c r="S41" s="22">
        <f t="shared" si="25"/>
        <v>0</v>
      </c>
      <c r="T41" s="45" t="str">
        <f t="shared" si="20"/>
        <v/>
      </c>
      <c r="U41" s="18" t="str">
        <f t="shared" si="5"/>
        <v>Molto soddisfatto</v>
      </c>
      <c r="V41" s="21">
        <f>SUM(V37:V40)</f>
        <v>0</v>
      </c>
      <c r="W41" s="21">
        <f>SUM(W37:W40)</f>
        <v>0</v>
      </c>
      <c r="X41" s="21">
        <f>SUM(X37:X40)</f>
        <v>0</v>
      </c>
      <c r="Y41" s="21">
        <f>SUM(Y37:Y40)</f>
        <v>0</v>
      </c>
      <c r="Z41" s="21">
        <f>SUM(Z37:Z40)</f>
        <v>0</v>
      </c>
      <c r="AA41" s="16">
        <f t="shared" si="26"/>
        <v>0</v>
      </c>
      <c r="AB41" s="22">
        <f t="shared" si="27"/>
        <v>0</v>
      </c>
      <c r="AC41" s="22">
        <f t="shared" si="28"/>
        <v>0</v>
      </c>
      <c r="AD41" s="22">
        <f t="shared" si="29"/>
        <v>0</v>
      </c>
      <c r="AE41" s="22">
        <f t="shared" si="30"/>
        <v>0</v>
      </c>
      <c r="AF41" s="22">
        <f t="shared" si="31"/>
        <v>0</v>
      </c>
      <c r="AG41" s="22">
        <f t="shared" si="32"/>
        <v>0</v>
      </c>
      <c r="AH41" s="31">
        <f t="shared" si="33"/>
        <v>0</v>
      </c>
      <c r="AI41" s="31">
        <f t="shared" si="34"/>
        <v>0</v>
      </c>
      <c r="AJ41" s="31">
        <f t="shared" si="35"/>
        <v>0</v>
      </c>
      <c r="AK41" s="31">
        <f t="shared" si="36"/>
        <v>0</v>
      </c>
      <c r="AL41" s="31">
        <f t="shared" si="37"/>
        <v>0</v>
      </c>
      <c r="AM41" s="31">
        <f t="shared" si="38"/>
        <v>0</v>
      </c>
    </row>
    <row r="42" spans="1:39" ht="26" x14ac:dyDescent="0.35">
      <c r="A42" s="11">
        <v>31</v>
      </c>
      <c r="B42" s="11" t="s">
        <v>34</v>
      </c>
      <c r="C42" s="12" t="s">
        <v>39</v>
      </c>
      <c r="D42" s="11" t="s">
        <v>62</v>
      </c>
      <c r="E42" s="13" t="s">
        <v>57</v>
      </c>
      <c r="F42" s="13" t="s">
        <v>28</v>
      </c>
      <c r="G42" s="32">
        <v>35</v>
      </c>
      <c r="H42" s="33">
        <v>35</v>
      </c>
      <c r="I42" s="40">
        <f t="shared" si="19"/>
        <v>1</v>
      </c>
      <c r="J42" s="37">
        <v>35</v>
      </c>
      <c r="K42" s="37"/>
      <c r="L42" s="37"/>
      <c r="M42" s="37"/>
      <c r="N42" s="37"/>
      <c r="O42" s="17">
        <f t="shared" si="21"/>
        <v>1</v>
      </c>
      <c r="P42" s="17">
        <f t="shared" si="22"/>
        <v>0</v>
      </c>
      <c r="Q42" s="17">
        <f t="shared" si="23"/>
        <v>0</v>
      </c>
      <c r="R42" s="17">
        <f t="shared" si="24"/>
        <v>0</v>
      </c>
      <c r="S42" s="17">
        <f t="shared" si="25"/>
        <v>0</v>
      </c>
      <c r="T42" s="45">
        <f t="shared" si="20"/>
        <v>0.9</v>
      </c>
      <c r="U42" s="11" t="str">
        <f t="shared" ref="U42:U46" si="39">IF(T42=0,"Non valutato",IF(T42&gt;=0.75,"Molto soddisfatto",IF(AND(T42&gt;0.5,T42&lt;0.75),"Soddisfatto",IF(AND(T42&gt;=0.25,T42&lt;=0.5),"Parzialmente soddisfatto","Insoddisfatto"))))</f>
        <v>Molto soddisfatto</v>
      </c>
      <c r="V42" s="37"/>
      <c r="W42" s="37"/>
      <c r="X42" s="37"/>
      <c r="Y42" s="37"/>
      <c r="Z42" s="37"/>
      <c r="AA42" s="16">
        <f t="shared" ref="AA42:AA43" si="40">SUM(V42:Z42)</f>
        <v>0</v>
      </c>
      <c r="AB42" s="17">
        <f t="shared" ref="AB42:AB43" si="41">IFERROR(V42/SUM($V42:$Z42),0)</f>
        <v>0</v>
      </c>
      <c r="AC42" s="17">
        <f t="shared" si="28"/>
        <v>0</v>
      </c>
      <c r="AD42" s="17">
        <f t="shared" si="29"/>
        <v>0</v>
      </c>
      <c r="AE42" s="17">
        <f t="shared" si="30"/>
        <v>0</v>
      </c>
      <c r="AF42" s="17">
        <f t="shared" si="31"/>
        <v>0</v>
      </c>
      <c r="AG42" s="17">
        <f t="shared" si="32"/>
        <v>0</v>
      </c>
      <c r="AH42" s="30">
        <f t="shared" si="33"/>
        <v>0</v>
      </c>
      <c r="AI42" s="30">
        <f t="shared" si="34"/>
        <v>0</v>
      </c>
      <c r="AJ42" s="30">
        <f t="shared" si="35"/>
        <v>0</v>
      </c>
      <c r="AK42" s="30">
        <f t="shared" si="36"/>
        <v>0</v>
      </c>
      <c r="AL42" s="30">
        <f t="shared" si="37"/>
        <v>0</v>
      </c>
      <c r="AM42" s="30">
        <f t="shared" si="38"/>
        <v>0</v>
      </c>
    </row>
    <row r="43" spans="1:39" ht="26" x14ac:dyDescent="0.35">
      <c r="A43" s="11">
        <v>32</v>
      </c>
      <c r="B43" s="11" t="s">
        <v>34</v>
      </c>
      <c r="C43" s="12" t="s">
        <v>39</v>
      </c>
      <c r="D43" s="11" t="s">
        <v>62</v>
      </c>
      <c r="E43" s="13" t="s">
        <v>58</v>
      </c>
      <c r="F43" s="13" t="s">
        <v>29</v>
      </c>
      <c r="G43" s="32">
        <v>35</v>
      </c>
      <c r="H43" s="33">
        <v>35</v>
      </c>
      <c r="I43" s="40">
        <f t="shared" si="19"/>
        <v>1</v>
      </c>
      <c r="J43" s="37">
        <v>35</v>
      </c>
      <c r="K43" s="37"/>
      <c r="L43" s="37"/>
      <c r="M43" s="37"/>
      <c r="N43" s="37"/>
      <c r="O43" s="17">
        <f t="shared" si="21"/>
        <v>1</v>
      </c>
      <c r="P43" s="17">
        <f t="shared" si="22"/>
        <v>0</v>
      </c>
      <c r="Q43" s="17">
        <f t="shared" si="23"/>
        <v>0</v>
      </c>
      <c r="R43" s="17">
        <f t="shared" si="24"/>
        <v>0</v>
      </c>
      <c r="S43" s="17">
        <f t="shared" si="25"/>
        <v>0</v>
      </c>
      <c r="T43" s="45">
        <f t="shared" si="20"/>
        <v>0.9</v>
      </c>
      <c r="U43" s="11" t="str">
        <f t="shared" si="39"/>
        <v>Molto soddisfatto</v>
      </c>
      <c r="V43" s="37"/>
      <c r="W43" s="37"/>
      <c r="X43" s="37"/>
      <c r="Y43" s="37"/>
      <c r="Z43" s="37"/>
      <c r="AA43" s="16">
        <f t="shared" si="40"/>
        <v>0</v>
      </c>
      <c r="AB43" s="17">
        <f t="shared" si="41"/>
        <v>0</v>
      </c>
      <c r="AC43" s="17">
        <f t="shared" si="28"/>
        <v>0</v>
      </c>
      <c r="AD43" s="17">
        <f t="shared" si="29"/>
        <v>0</v>
      </c>
      <c r="AE43" s="17">
        <f t="shared" si="30"/>
        <v>0</v>
      </c>
      <c r="AF43" s="17">
        <f t="shared" si="31"/>
        <v>0</v>
      </c>
      <c r="AG43" s="17">
        <f t="shared" si="32"/>
        <v>0</v>
      </c>
      <c r="AH43" s="30">
        <f t="shared" si="33"/>
        <v>0</v>
      </c>
      <c r="AI43" s="30">
        <f t="shared" si="34"/>
        <v>0</v>
      </c>
      <c r="AJ43" s="30">
        <f t="shared" si="35"/>
        <v>0</v>
      </c>
      <c r="AK43" s="30">
        <f t="shared" si="36"/>
        <v>0</v>
      </c>
      <c r="AL43" s="30">
        <f t="shared" si="37"/>
        <v>0</v>
      </c>
      <c r="AM43" s="30">
        <f t="shared" si="38"/>
        <v>0</v>
      </c>
    </row>
    <row r="44" spans="1:39" ht="26" x14ac:dyDescent="0.35">
      <c r="A44" s="11">
        <v>33</v>
      </c>
      <c r="B44" s="11" t="s">
        <v>34</v>
      </c>
      <c r="C44" s="12" t="s">
        <v>39</v>
      </c>
      <c r="D44" s="11" t="s">
        <v>62</v>
      </c>
      <c r="E44" s="13" t="s">
        <v>59</v>
      </c>
      <c r="F44" s="13" t="s">
        <v>30</v>
      </c>
      <c r="G44" s="32">
        <v>25</v>
      </c>
      <c r="H44" s="33">
        <v>35</v>
      </c>
      <c r="I44" s="40">
        <f t="shared" si="19"/>
        <v>1.4</v>
      </c>
      <c r="J44" s="37">
        <v>25</v>
      </c>
      <c r="K44" s="37"/>
      <c r="L44" s="37"/>
      <c r="M44" s="37"/>
      <c r="N44" s="37"/>
      <c r="O44" s="17">
        <f t="shared" ref="O44:O46" si="42">IFERROR(J44/$H44,0)</f>
        <v>0.7142857142857143</v>
      </c>
      <c r="P44" s="17">
        <f t="shared" ref="P44:P46" si="43">IFERROR(K44/$H44,0)</f>
        <v>0</v>
      </c>
      <c r="Q44" s="17">
        <f t="shared" ref="Q44:Q46" si="44">IFERROR(L44/$H44,0)</f>
        <v>0</v>
      </c>
      <c r="R44" s="17">
        <f t="shared" ref="R44:R46" si="45">IFERROR(M44/$H44,0)</f>
        <v>0</v>
      </c>
      <c r="S44" s="17">
        <f t="shared" ref="S44:S46" si="46">IFERROR(N44/$H44,0)</f>
        <v>0</v>
      </c>
      <c r="T44" s="45">
        <f t="shared" si="20"/>
        <v>0.9</v>
      </c>
      <c r="U44" s="11" t="str">
        <f t="shared" si="39"/>
        <v>Molto soddisfatto</v>
      </c>
      <c r="V44" s="37"/>
      <c r="W44" s="37"/>
      <c r="X44" s="37"/>
      <c r="Y44" s="37"/>
      <c r="Z44" s="37"/>
      <c r="AA44" s="16">
        <f t="shared" ref="AA44:AA46" si="47">SUM(V44:Z44)</f>
        <v>0</v>
      </c>
      <c r="AB44" s="17">
        <f t="shared" ref="AB44:AB46" si="48">IFERROR(V44/SUM($V44:$Z44),0)</f>
        <v>0</v>
      </c>
      <c r="AC44" s="17">
        <f t="shared" ref="AC44:AC46" si="49">IFERROR(W44/SUM($V44:$Z44),0)</f>
        <v>0</v>
      </c>
      <c r="AD44" s="17">
        <f t="shared" ref="AD44:AD46" si="50">IFERROR(X44/SUM($V44:$Z44),0)</f>
        <v>0</v>
      </c>
      <c r="AE44" s="17">
        <f t="shared" ref="AE44:AE46" si="51">IFERROR(Y44/SUM($V44:$Z44),0)</f>
        <v>0</v>
      </c>
      <c r="AF44" s="17">
        <f t="shared" ref="AF44:AF46" si="52">IFERROR(Z44/SUM($V44:$Z44),0)</f>
        <v>0</v>
      </c>
      <c r="AG44" s="17">
        <f t="shared" ref="AG44:AG46" si="53">MAX(AB44:AF44)</f>
        <v>0</v>
      </c>
      <c r="AH44" s="30">
        <f t="shared" ref="AH44:AH46" si="54">IFERROR(V44/$H44,0)</f>
        <v>0</v>
      </c>
      <c r="AI44" s="30">
        <f t="shared" ref="AI44:AI46" si="55">IFERROR(W44/$H44,0)</f>
        <v>0</v>
      </c>
      <c r="AJ44" s="30">
        <f t="shared" ref="AJ44:AJ46" si="56">IFERROR(X44/$H44,0)</f>
        <v>0</v>
      </c>
      <c r="AK44" s="30">
        <f t="shared" ref="AK44:AK46" si="57">IFERROR(Y44/$H44,0)</f>
        <v>0</v>
      </c>
      <c r="AL44" s="30">
        <f t="shared" ref="AL44:AL46" si="58">IFERROR(Z44/$H44,0)</f>
        <v>0</v>
      </c>
      <c r="AM44" s="30">
        <f t="shared" ref="AM44:AM46" si="59">IFERROR(AA44/H44,0)</f>
        <v>0</v>
      </c>
    </row>
    <row r="45" spans="1:39" ht="26" x14ac:dyDescent="0.35">
      <c r="A45" s="11">
        <v>34</v>
      </c>
      <c r="B45" s="11" t="s">
        <v>34</v>
      </c>
      <c r="C45" s="12" t="s">
        <v>39</v>
      </c>
      <c r="D45" s="11" t="s">
        <v>62</v>
      </c>
      <c r="E45" s="13" t="s">
        <v>60</v>
      </c>
      <c r="F45" s="13" t="s">
        <v>31</v>
      </c>
      <c r="G45" s="32">
        <v>25</v>
      </c>
      <c r="H45" s="33">
        <v>35</v>
      </c>
      <c r="I45" s="40">
        <f t="shared" si="19"/>
        <v>1.4</v>
      </c>
      <c r="J45" s="37">
        <v>25</v>
      </c>
      <c r="K45" s="37"/>
      <c r="L45" s="37"/>
      <c r="M45" s="37"/>
      <c r="N45" s="37"/>
      <c r="O45" s="17">
        <f t="shared" si="42"/>
        <v>0.7142857142857143</v>
      </c>
      <c r="P45" s="17">
        <f t="shared" si="43"/>
        <v>0</v>
      </c>
      <c r="Q45" s="17">
        <f t="shared" si="44"/>
        <v>0</v>
      </c>
      <c r="R45" s="17">
        <f t="shared" si="45"/>
        <v>0</v>
      </c>
      <c r="S45" s="17">
        <f t="shared" si="46"/>
        <v>0</v>
      </c>
      <c r="T45" s="45">
        <f t="shared" si="20"/>
        <v>0.9</v>
      </c>
      <c r="U45" s="11" t="str">
        <f t="shared" si="39"/>
        <v>Molto soddisfatto</v>
      </c>
      <c r="V45" s="37"/>
      <c r="W45" s="37"/>
      <c r="X45" s="37"/>
      <c r="Y45" s="37"/>
      <c r="Z45" s="37"/>
      <c r="AA45" s="16">
        <f t="shared" si="47"/>
        <v>0</v>
      </c>
      <c r="AB45" s="17">
        <f t="shared" si="48"/>
        <v>0</v>
      </c>
      <c r="AC45" s="17">
        <f t="shared" si="49"/>
        <v>0</v>
      </c>
      <c r="AD45" s="17">
        <f t="shared" si="50"/>
        <v>0</v>
      </c>
      <c r="AE45" s="17">
        <f t="shared" si="51"/>
        <v>0</v>
      </c>
      <c r="AF45" s="17">
        <f t="shared" si="52"/>
        <v>0</v>
      </c>
      <c r="AG45" s="17">
        <f t="shared" si="53"/>
        <v>0</v>
      </c>
      <c r="AH45" s="30">
        <f t="shared" si="54"/>
        <v>0</v>
      </c>
      <c r="AI45" s="30">
        <f t="shared" si="55"/>
        <v>0</v>
      </c>
      <c r="AJ45" s="30">
        <f t="shared" si="56"/>
        <v>0</v>
      </c>
      <c r="AK45" s="30">
        <f t="shared" si="57"/>
        <v>0</v>
      </c>
      <c r="AL45" s="30">
        <f t="shared" si="58"/>
        <v>0</v>
      </c>
      <c r="AM45" s="30">
        <f t="shared" si="59"/>
        <v>0</v>
      </c>
    </row>
    <row r="46" spans="1:39" s="5" customFormat="1" ht="26" x14ac:dyDescent="0.35">
      <c r="A46" s="11">
        <v>35</v>
      </c>
      <c r="B46" s="18" t="s">
        <v>34</v>
      </c>
      <c r="C46" s="19" t="s">
        <v>39</v>
      </c>
      <c r="D46" s="18" t="s">
        <v>62</v>
      </c>
      <c r="E46" s="20" t="s">
        <v>61</v>
      </c>
      <c r="F46" s="20" t="s">
        <v>32</v>
      </c>
      <c r="G46" s="6">
        <f>SUM(G42:G45)</f>
        <v>120</v>
      </c>
      <c r="H46" s="7">
        <f>SUM(H42:H45)</f>
        <v>140</v>
      </c>
      <c r="I46" s="41">
        <f t="shared" si="19"/>
        <v>1.1666666666666667</v>
      </c>
      <c r="J46" s="26">
        <f>SUM(J42:J45)</f>
        <v>120</v>
      </c>
      <c r="K46" s="26">
        <f>SUM(K42:K45)</f>
        <v>0</v>
      </c>
      <c r="L46" s="26">
        <f>SUM(L42:L45)</f>
        <v>0</v>
      </c>
      <c r="M46" s="26">
        <f>SUM(M42:M45)</f>
        <v>0</v>
      </c>
      <c r="N46" s="26">
        <f>SUM(N42:N45)</f>
        <v>0</v>
      </c>
      <c r="O46" s="22">
        <f t="shared" si="42"/>
        <v>0.8571428571428571</v>
      </c>
      <c r="P46" s="22">
        <f t="shared" si="43"/>
        <v>0</v>
      </c>
      <c r="Q46" s="22">
        <f t="shared" si="44"/>
        <v>0</v>
      </c>
      <c r="R46" s="22">
        <f t="shared" si="45"/>
        <v>0</v>
      </c>
      <c r="S46" s="22">
        <f t="shared" si="46"/>
        <v>0</v>
      </c>
      <c r="T46" s="45">
        <f t="shared" si="20"/>
        <v>0.9</v>
      </c>
      <c r="U46" s="18" t="str">
        <f t="shared" si="39"/>
        <v>Molto soddisfatto</v>
      </c>
      <c r="V46" s="21">
        <f>SUM(V42:V45)</f>
        <v>0</v>
      </c>
      <c r="W46" s="21">
        <f>SUM(W42:W45)</f>
        <v>0</v>
      </c>
      <c r="X46" s="21">
        <f>SUM(X42:X45)</f>
        <v>0</v>
      </c>
      <c r="Y46" s="21">
        <f>SUM(Y42:Y45)</f>
        <v>0</v>
      </c>
      <c r="Z46" s="21">
        <f>SUM(Z42:Z45)</f>
        <v>0</v>
      </c>
      <c r="AA46" s="16">
        <f t="shared" si="47"/>
        <v>0</v>
      </c>
      <c r="AB46" s="22">
        <f t="shared" si="48"/>
        <v>0</v>
      </c>
      <c r="AC46" s="22">
        <f t="shared" si="49"/>
        <v>0</v>
      </c>
      <c r="AD46" s="22">
        <f t="shared" si="50"/>
        <v>0</v>
      </c>
      <c r="AE46" s="22">
        <f t="shared" si="51"/>
        <v>0</v>
      </c>
      <c r="AF46" s="22">
        <f t="shared" si="52"/>
        <v>0</v>
      </c>
      <c r="AG46" s="22">
        <f t="shared" si="53"/>
        <v>0</v>
      </c>
      <c r="AH46" s="31">
        <f t="shared" si="54"/>
        <v>0</v>
      </c>
      <c r="AI46" s="31">
        <f t="shared" si="55"/>
        <v>0</v>
      </c>
      <c r="AJ46" s="31">
        <f t="shared" si="56"/>
        <v>0</v>
      </c>
      <c r="AK46" s="31">
        <f t="shared" si="57"/>
        <v>0</v>
      </c>
      <c r="AL46" s="31">
        <f t="shared" si="58"/>
        <v>0</v>
      </c>
      <c r="AM46" s="31">
        <f t="shared" si="59"/>
        <v>0</v>
      </c>
    </row>
    <row r="47" spans="1:39" ht="39" x14ac:dyDescent="0.35">
      <c r="A47" s="11">
        <v>36</v>
      </c>
      <c r="B47" s="11" t="s">
        <v>34</v>
      </c>
      <c r="C47" s="12" t="s">
        <v>40</v>
      </c>
      <c r="D47" s="11" t="s">
        <v>36</v>
      </c>
      <c r="E47" s="13" t="s">
        <v>57</v>
      </c>
      <c r="F47" s="13" t="s">
        <v>28</v>
      </c>
      <c r="G47" s="32">
        <v>185</v>
      </c>
      <c r="H47" s="33">
        <v>170</v>
      </c>
      <c r="I47" s="40">
        <f t="shared" si="19"/>
        <v>0.91891891891891897</v>
      </c>
      <c r="J47" s="37">
        <v>163</v>
      </c>
      <c r="K47" s="37">
        <v>7</v>
      </c>
      <c r="L47" s="37"/>
      <c r="M47" s="37"/>
      <c r="N47" s="37"/>
      <c r="O47" s="17">
        <f t="shared" si="21"/>
        <v>0.95882352941176474</v>
      </c>
      <c r="P47" s="17">
        <f t="shared" si="22"/>
        <v>4.1176470588235294E-2</v>
      </c>
      <c r="Q47" s="17">
        <f t="shared" si="23"/>
        <v>0</v>
      </c>
      <c r="R47" s="17">
        <f t="shared" si="24"/>
        <v>0</v>
      </c>
      <c r="S47" s="17">
        <f t="shared" si="25"/>
        <v>0</v>
      </c>
      <c r="T47" s="45">
        <f t="shared" si="20"/>
        <v>0.88970588235294112</v>
      </c>
      <c r="U47" s="11" t="str">
        <f t="shared" si="5"/>
        <v>Molto soddisfatto</v>
      </c>
      <c r="V47" s="37"/>
      <c r="W47" s="37"/>
      <c r="X47" s="37"/>
      <c r="Y47" s="37"/>
      <c r="Z47" s="37"/>
      <c r="AA47" s="16">
        <f t="shared" si="26"/>
        <v>0</v>
      </c>
      <c r="AB47" s="17">
        <f t="shared" si="27"/>
        <v>0</v>
      </c>
      <c r="AC47" s="17">
        <f t="shared" si="28"/>
        <v>0</v>
      </c>
      <c r="AD47" s="17">
        <f t="shared" si="29"/>
        <v>0</v>
      </c>
      <c r="AE47" s="17">
        <f t="shared" si="30"/>
        <v>0</v>
      </c>
      <c r="AF47" s="17">
        <f t="shared" si="31"/>
        <v>0</v>
      </c>
      <c r="AG47" s="17">
        <f t="shared" si="32"/>
        <v>0</v>
      </c>
      <c r="AH47" s="30">
        <f t="shared" si="33"/>
        <v>0</v>
      </c>
      <c r="AI47" s="30">
        <f t="shared" si="34"/>
        <v>0</v>
      </c>
      <c r="AJ47" s="30">
        <f t="shared" si="35"/>
        <v>0</v>
      </c>
      <c r="AK47" s="30">
        <f t="shared" si="36"/>
        <v>0</v>
      </c>
      <c r="AL47" s="30">
        <f t="shared" si="37"/>
        <v>0</v>
      </c>
      <c r="AM47" s="30">
        <f t="shared" si="38"/>
        <v>0</v>
      </c>
    </row>
    <row r="48" spans="1:39" ht="39" x14ac:dyDescent="0.35">
      <c r="A48" s="11">
        <v>37</v>
      </c>
      <c r="B48" s="11" t="s">
        <v>34</v>
      </c>
      <c r="C48" s="12" t="s">
        <v>40</v>
      </c>
      <c r="D48" s="11" t="s">
        <v>36</v>
      </c>
      <c r="E48" s="13" t="s">
        <v>58</v>
      </c>
      <c r="F48" s="13" t="s">
        <v>29</v>
      </c>
      <c r="G48" s="32">
        <v>167</v>
      </c>
      <c r="H48" s="33">
        <v>155</v>
      </c>
      <c r="I48" s="40">
        <f t="shared" si="19"/>
        <v>0.92814371257485029</v>
      </c>
      <c r="J48" s="37">
        <v>150</v>
      </c>
      <c r="K48" s="37">
        <v>5</v>
      </c>
      <c r="L48" s="37"/>
      <c r="M48" s="37"/>
      <c r="N48" s="37"/>
      <c r="O48" s="17">
        <f t="shared" si="21"/>
        <v>0.967741935483871</v>
      </c>
      <c r="P48" s="17">
        <f t="shared" si="22"/>
        <v>3.2258064516129031E-2</v>
      </c>
      <c r="Q48" s="17">
        <f t="shared" si="23"/>
        <v>0</v>
      </c>
      <c r="R48" s="17">
        <f t="shared" si="24"/>
        <v>0</v>
      </c>
      <c r="S48" s="17">
        <f t="shared" si="25"/>
        <v>0</v>
      </c>
      <c r="T48" s="45">
        <f t="shared" si="20"/>
        <v>0.89193548387096777</v>
      </c>
      <c r="U48" s="11" t="str">
        <f t="shared" si="5"/>
        <v>Molto soddisfatto</v>
      </c>
      <c r="V48" s="37"/>
      <c r="W48" s="37"/>
      <c r="X48" s="37"/>
      <c r="Y48" s="37"/>
      <c r="Z48" s="37"/>
      <c r="AA48" s="16">
        <f t="shared" si="26"/>
        <v>0</v>
      </c>
      <c r="AB48" s="17">
        <f t="shared" si="27"/>
        <v>0</v>
      </c>
      <c r="AC48" s="17">
        <f t="shared" si="28"/>
        <v>0</v>
      </c>
      <c r="AD48" s="17">
        <f t="shared" si="29"/>
        <v>0</v>
      </c>
      <c r="AE48" s="17">
        <f t="shared" si="30"/>
        <v>0</v>
      </c>
      <c r="AF48" s="17">
        <f t="shared" si="31"/>
        <v>0</v>
      </c>
      <c r="AG48" s="17">
        <f t="shared" si="32"/>
        <v>0</v>
      </c>
      <c r="AH48" s="30">
        <f t="shared" si="33"/>
        <v>0</v>
      </c>
      <c r="AI48" s="30">
        <f t="shared" si="34"/>
        <v>0</v>
      </c>
      <c r="AJ48" s="30">
        <f t="shared" si="35"/>
        <v>0</v>
      </c>
      <c r="AK48" s="30">
        <f t="shared" si="36"/>
        <v>0</v>
      </c>
      <c r="AL48" s="30">
        <f t="shared" si="37"/>
        <v>0</v>
      </c>
      <c r="AM48" s="30">
        <f t="shared" si="38"/>
        <v>0</v>
      </c>
    </row>
    <row r="49" spans="1:39" ht="39" x14ac:dyDescent="0.35">
      <c r="A49" s="11">
        <v>38</v>
      </c>
      <c r="B49" s="11" t="s">
        <v>34</v>
      </c>
      <c r="C49" s="12" t="s">
        <v>40</v>
      </c>
      <c r="D49" s="11" t="s">
        <v>36</v>
      </c>
      <c r="E49" s="13" t="s">
        <v>59</v>
      </c>
      <c r="F49" s="13" t="s">
        <v>30</v>
      </c>
      <c r="G49" s="32">
        <v>85</v>
      </c>
      <c r="H49" s="33">
        <v>79</v>
      </c>
      <c r="I49" s="40">
        <f t="shared" si="19"/>
        <v>0.92941176470588238</v>
      </c>
      <c r="J49" s="37">
        <v>72</v>
      </c>
      <c r="K49" s="37">
        <v>4</v>
      </c>
      <c r="L49" s="37"/>
      <c r="M49" s="37"/>
      <c r="N49" s="37"/>
      <c r="O49" s="17">
        <f t="shared" si="21"/>
        <v>0.91139240506329111</v>
      </c>
      <c r="P49" s="17">
        <f t="shared" si="22"/>
        <v>5.0632911392405063E-2</v>
      </c>
      <c r="Q49" s="17">
        <f t="shared" si="23"/>
        <v>0</v>
      </c>
      <c r="R49" s="17">
        <f t="shared" si="24"/>
        <v>0</v>
      </c>
      <c r="S49" s="17">
        <f t="shared" si="25"/>
        <v>0</v>
      </c>
      <c r="T49" s="45">
        <f t="shared" si="20"/>
        <v>0.88684210526315788</v>
      </c>
      <c r="U49" s="11" t="str">
        <f t="shared" si="5"/>
        <v>Molto soddisfatto</v>
      </c>
      <c r="V49" s="37"/>
      <c r="W49" s="37"/>
      <c r="X49" s="37"/>
      <c r="Y49" s="37"/>
      <c r="Z49" s="37"/>
      <c r="AA49" s="16">
        <f t="shared" si="26"/>
        <v>0</v>
      </c>
      <c r="AB49" s="17">
        <f t="shared" si="27"/>
        <v>0</v>
      </c>
      <c r="AC49" s="17">
        <f t="shared" si="28"/>
        <v>0</v>
      </c>
      <c r="AD49" s="17">
        <f t="shared" si="29"/>
        <v>0</v>
      </c>
      <c r="AE49" s="17">
        <f t="shared" si="30"/>
        <v>0</v>
      </c>
      <c r="AF49" s="17">
        <f t="shared" si="31"/>
        <v>0</v>
      </c>
      <c r="AG49" s="17">
        <f t="shared" si="32"/>
        <v>0</v>
      </c>
      <c r="AH49" s="30">
        <f t="shared" si="33"/>
        <v>0</v>
      </c>
      <c r="AI49" s="30">
        <f t="shared" si="34"/>
        <v>0</v>
      </c>
      <c r="AJ49" s="30">
        <f t="shared" si="35"/>
        <v>0</v>
      </c>
      <c r="AK49" s="30">
        <f t="shared" si="36"/>
        <v>0</v>
      </c>
      <c r="AL49" s="30">
        <f t="shared" si="37"/>
        <v>0</v>
      </c>
      <c r="AM49" s="30">
        <f t="shared" si="38"/>
        <v>0</v>
      </c>
    </row>
    <row r="50" spans="1:39" ht="39" x14ac:dyDescent="0.35">
      <c r="A50" s="11">
        <v>39</v>
      </c>
      <c r="B50" s="11" t="s">
        <v>34</v>
      </c>
      <c r="C50" s="12" t="s">
        <v>40</v>
      </c>
      <c r="D50" s="11" t="s">
        <v>36</v>
      </c>
      <c r="E50" s="13" t="s">
        <v>60</v>
      </c>
      <c r="F50" s="13" t="s">
        <v>31</v>
      </c>
      <c r="G50" s="32">
        <v>198</v>
      </c>
      <c r="H50" s="33">
        <v>189</v>
      </c>
      <c r="I50" s="40">
        <f t="shared" si="19"/>
        <v>0.95454545454545459</v>
      </c>
      <c r="J50" s="37">
        <v>177</v>
      </c>
      <c r="K50" s="37">
        <v>6</v>
      </c>
      <c r="L50" s="37"/>
      <c r="M50" s="37"/>
      <c r="N50" s="37"/>
      <c r="O50" s="17">
        <f t="shared" si="21"/>
        <v>0.93650793650793651</v>
      </c>
      <c r="P50" s="17">
        <f t="shared" si="22"/>
        <v>3.1746031746031744E-2</v>
      </c>
      <c r="Q50" s="17">
        <f t="shared" si="23"/>
        <v>0</v>
      </c>
      <c r="R50" s="17">
        <f t="shared" si="24"/>
        <v>0</v>
      </c>
      <c r="S50" s="17">
        <f t="shared" si="25"/>
        <v>0</v>
      </c>
      <c r="T50" s="45">
        <f t="shared" si="20"/>
        <v>0.8918032786885246</v>
      </c>
      <c r="U50" s="11" t="str">
        <f t="shared" si="5"/>
        <v>Molto soddisfatto</v>
      </c>
      <c r="V50" s="37"/>
      <c r="W50" s="37"/>
      <c r="X50" s="37"/>
      <c r="Y50" s="37"/>
      <c r="Z50" s="37"/>
      <c r="AA50" s="16">
        <f t="shared" si="26"/>
        <v>0</v>
      </c>
      <c r="AB50" s="17">
        <f t="shared" si="27"/>
        <v>0</v>
      </c>
      <c r="AC50" s="17">
        <f t="shared" si="28"/>
        <v>0</v>
      </c>
      <c r="AD50" s="17">
        <f t="shared" si="29"/>
        <v>0</v>
      </c>
      <c r="AE50" s="17">
        <f t="shared" si="30"/>
        <v>0</v>
      </c>
      <c r="AF50" s="17">
        <f t="shared" si="31"/>
        <v>0</v>
      </c>
      <c r="AG50" s="17">
        <f t="shared" si="32"/>
        <v>0</v>
      </c>
      <c r="AH50" s="30">
        <f t="shared" si="33"/>
        <v>0</v>
      </c>
      <c r="AI50" s="30">
        <f t="shared" si="34"/>
        <v>0</v>
      </c>
      <c r="AJ50" s="30">
        <f t="shared" si="35"/>
        <v>0</v>
      </c>
      <c r="AK50" s="30">
        <f t="shared" si="36"/>
        <v>0</v>
      </c>
      <c r="AL50" s="30">
        <f t="shared" si="37"/>
        <v>0</v>
      </c>
      <c r="AM50" s="30">
        <f t="shared" si="38"/>
        <v>0</v>
      </c>
    </row>
    <row r="51" spans="1:39" ht="39" x14ac:dyDescent="0.35">
      <c r="A51" s="11">
        <v>40</v>
      </c>
      <c r="B51" s="18" t="s">
        <v>34</v>
      </c>
      <c r="C51" s="19" t="s">
        <v>40</v>
      </c>
      <c r="D51" s="18" t="s">
        <v>36</v>
      </c>
      <c r="E51" s="20" t="s">
        <v>61</v>
      </c>
      <c r="F51" s="20" t="s">
        <v>32</v>
      </c>
      <c r="G51" s="6">
        <f>SUM(G47:G50)</f>
        <v>635</v>
      </c>
      <c r="H51" s="7">
        <f>SUM(H47:H50)</f>
        <v>593</v>
      </c>
      <c r="I51" s="41">
        <f t="shared" si="19"/>
        <v>0.93385826771653546</v>
      </c>
      <c r="J51" s="26">
        <f>SUM(J47:J50)</f>
        <v>562</v>
      </c>
      <c r="K51" s="26">
        <f>SUM(K47:K50)</f>
        <v>22</v>
      </c>
      <c r="L51" s="26">
        <f>SUM(L47:L50)</f>
        <v>0</v>
      </c>
      <c r="M51" s="26">
        <f>SUM(M47:M50)</f>
        <v>0</v>
      </c>
      <c r="N51" s="26">
        <f>SUM(N47:N50)</f>
        <v>0</v>
      </c>
      <c r="O51" s="22">
        <f t="shared" si="21"/>
        <v>0.94772344013490728</v>
      </c>
      <c r="P51" s="22">
        <f t="shared" si="22"/>
        <v>3.7099494097807759E-2</v>
      </c>
      <c r="Q51" s="22">
        <f t="shared" si="23"/>
        <v>0</v>
      </c>
      <c r="R51" s="22">
        <f t="shared" si="24"/>
        <v>0</v>
      </c>
      <c r="S51" s="22">
        <f t="shared" si="25"/>
        <v>0</v>
      </c>
      <c r="T51" s="45">
        <f t="shared" si="20"/>
        <v>0.89058219178082187</v>
      </c>
      <c r="U51" s="18" t="str">
        <f t="shared" si="5"/>
        <v>Molto soddisfatto</v>
      </c>
      <c r="V51" s="21">
        <f>SUM(V47:V50)</f>
        <v>0</v>
      </c>
      <c r="W51" s="21">
        <f>SUM(W47:W50)</f>
        <v>0</v>
      </c>
      <c r="X51" s="21">
        <f>SUM(X47:X50)</f>
        <v>0</v>
      </c>
      <c r="Y51" s="21">
        <f>SUM(Y47:Y50)</f>
        <v>0</v>
      </c>
      <c r="Z51" s="21">
        <f>SUM(Z47:Z50)</f>
        <v>0</v>
      </c>
      <c r="AA51" s="16">
        <f t="shared" si="26"/>
        <v>0</v>
      </c>
      <c r="AB51" s="22">
        <f t="shared" si="27"/>
        <v>0</v>
      </c>
      <c r="AC51" s="22">
        <f t="shared" si="28"/>
        <v>0</v>
      </c>
      <c r="AD51" s="22">
        <f t="shared" si="29"/>
        <v>0</v>
      </c>
      <c r="AE51" s="22">
        <f t="shared" si="30"/>
        <v>0</v>
      </c>
      <c r="AF51" s="22">
        <f t="shared" si="31"/>
        <v>0</v>
      </c>
      <c r="AG51" s="22">
        <f t="shared" si="32"/>
        <v>0</v>
      </c>
      <c r="AH51" s="31">
        <f t="shared" si="33"/>
        <v>0</v>
      </c>
      <c r="AI51" s="31">
        <f t="shared" si="34"/>
        <v>0</v>
      </c>
      <c r="AJ51" s="31">
        <f t="shared" si="35"/>
        <v>0</v>
      </c>
      <c r="AK51" s="31">
        <f t="shared" si="36"/>
        <v>0</v>
      </c>
      <c r="AL51" s="31">
        <f t="shared" si="37"/>
        <v>0</v>
      </c>
      <c r="AM51" s="31">
        <f t="shared" si="38"/>
        <v>0</v>
      </c>
    </row>
    <row r="52" spans="1:39" ht="26" x14ac:dyDescent="0.35">
      <c r="A52" s="11">
        <v>41</v>
      </c>
      <c r="B52" s="11" t="s">
        <v>34</v>
      </c>
      <c r="C52" s="12" t="s">
        <v>40</v>
      </c>
      <c r="D52" s="11" t="s">
        <v>37</v>
      </c>
      <c r="E52" s="13" t="s">
        <v>57</v>
      </c>
      <c r="F52" s="13" t="s">
        <v>28</v>
      </c>
      <c r="G52" s="32">
        <v>5976</v>
      </c>
      <c r="H52" s="33">
        <v>1</v>
      </c>
      <c r="I52" s="40">
        <f t="shared" si="19"/>
        <v>1.6733601070950468E-4</v>
      </c>
      <c r="J52" s="37"/>
      <c r="K52" s="37"/>
      <c r="L52" s="37"/>
      <c r="M52" s="37"/>
      <c r="N52" s="37"/>
      <c r="O52" s="17">
        <f t="shared" si="21"/>
        <v>0</v>
      </c>
      <c r="P52" s="17">
        <f t="shared" si="22"/>
        <v>0</v>
      </c>
      <c r="Q52" s="17">
        <f t="shared" si="23"/>
        <v>0</v>
      </c>
      <c r="R52" s="17">
        <f t="shared" si="24"/>
        <v>0</v>
      </c>
      <c r="S52" s="17">
        <f t="shared" si="25"/>
        <v>0</v>
      </c>
      <c r="T52" s="45" t="str">
        <f t="shared" si="20"/>
        <v/>
      </c>
      <c r="U52" s="11" t="str">
        <f t="shared" si="5"/>
        <v>Molto soddisfatto</v>
      </c>
      <c r="V52" s="37"/>
      <c r="W52" s="37"/>
      <c r="X52" s="37"/>
      <c r="Y52" s="37"/>
      <c r="Z52" s="37"/>
      <c r="AA52" s="16">
        <f t="shared" si="26"/>
        <v>0</v>
      </c>
      <c r="AB52" s="17">
        <f t="shared" si="27"/>
        <v>0</v>
      </c>
      <c r="AC52" s="17">
        <f t="shared" si="28"/>
        <v>0</v>
      </c>
      <c r="AD52" s="17">
        <f t="shared" si="29"/>
        <v>0</v>
      </c>
      <c r="AE52" s="17">
        <f t="shared" si="30"/>
        <v>0</v>
      </c>
      <c r="AF52" s="17">
        <f t="shared" si="31"/>
        <v>0</v>
      </c>
      <c r="AG52" s="17">
        <f t="shared" si="32"/>
        <v>0</v>
      </c>
      <c r="AH52" s="30">
        <f t="shared" si="33"/>
        <v>0</v>
      </c>
      <c r="AI52" s="30">
        <f t="shared" si="34"/>
        <v>0</v>
      </c>
      <c r="AJ52" s="30">
        <f t="shared" si="35"/>
        <v>0</v>
      </c>
      <c r="AK52" s="30">
        <f t="shared" si="36"/>
        <v>0</v>
      </c>
      <c r="AL52" s="30">
        <f t="shared" si="37"/>
        <v>0</v>
      </c>
      <c r="AM52" s="30">
        <f t="shared" si="38"/>
        <v>0</v>
      </c>
    </row>
    <row r="53" spans="1:39" ht="26" x14ac:dyDescent="0.35">
      <c r="A53" s="11">
        <v>42</v>
      </c>
      <c r="B53" s="11" t="s">
        <v>34</v>
      </c>
      <c r="C53" s="12" t="s">
        <v>40</v>
      </c>
      <c r="D53" s="11" t="s">
        <v>37</v>
      </c>
      <c r="E53" s="13" t="s">
        <v>58</v>
      </c>
      <c r="F53" s="13" t="s">
        <v>29</v>
      </c>
      <c r="G53" s="32">
        <v>7292</v>
      </c>
      <c r="H53" s="33">
        <v>1</v>
      </c>
      <c r="I53" s="40">
        <f t="shared" si="19"/>
        <v>1.3713658804168953E-4</v>
      </c>
      <c r="J53" s="37"/>
      <c r="K53" s="37"/>
      <c r="L53" s="37"/>
      <c r="M53" s="37"/>
      <c r="N53" s="37"/>
      <c r="O53" s="17">
        <f t="shared" si="21"/>
        <v>0</v>
      </c>
      <c r="P53" s="17">
        <f t="shared" si="22"/>
        <v>0</v>
      </c>
      <c r="Q53" s="17">
        <f t="shared" si="23"/>
        <v>0</v>
      </c>
      <c r="R53" s="17">
        <f t="shared" si="24"/>
        <v>0</v>
      </c>
      <c r="S53" s="17">
        <f t="shared" si="25"/>
        <v>0</v>
      </c>
      <c r="T53" s="45" t="str">
        <f t="shared" si="20"/>
        <v/>
      </c>
      <c r="U53" s="11" t="str">
        <f t="shared" si="5"/>
        <v>Molto soddisfatto</v>
      </c>
      <c r="V53" s="37"/>
      <c r="W53" s="37"/>
      <c r="X53" s="37"/>
      <c r="Y53" s="37"/>
      <c r="Z53" s="37"/>
      <c r="AA53" s="16">
        <f t="shared" si="26"/>
        <v>0</v>
      </c>
      <c r="AB53" s="17">
        <f t="shared" si="27"/>
        <v>0</v>
      </c>
      <c r="AC53" s="17">
        <f t="shared" si="28"/>
        <v>0</v>
      </c>
      <c r="AD53" s="17">
        <f t="shared" si="29"/>
        <v>0</v>
      </c>
      <c r="AE53" s="17">
        <f t="shared" si="30"/>
        <v>0</v>
      </c>
      <c r="AF53" s="17">
        <f t="shared" si="31"/>
        <v>0</v>
      </c>
      <c r="AG53" s="17">
        <f t="shared" si="32"/>
        <v>0</v>
      </c>
      <c r="AH53" s="30">
        <f t="shared" si="33"/>
        <v>0</v>
      </c>
      <c r="AI53" s="30">
        <f t="shared" si="34"/>
        <v>0</v>
      </c>
      <c r="AJ53" s="30">
        <f t="shared" si="35"/>
        <v>0</v>
      </c>
      <c r="AK53" s="30">
        <f t="shared" si="36"/>
        <v>0</v>
      </c>
      <c r="AL53" s="30">
        <f t="shared" si="37"/>
        <v>0</v>
      </c>
      <c r="AM53" s="30">
        <f t="shared" si="38"/>
        <v>0</v>
      </c>
    </row>
    <row r="54" spans="1:39" ht="26" x14ac:dyDescent="0.35">
      <c r="A54" s="11">
        <v>43</v>
      </c>
      <c r="B54" s="11" t="s">
        <v>34</v>
      </c>
      <c r="C54" s="12" t="s">
        <v>40</v>
      </c>
      <c r="D54" s="11" t="s">
        <v>37</v>
      </c>
      <c r="E54" s="13" t="s">
        <v>59</v>
      </c>
      <c r="F54" s="13" t="s">
        <v>30</v>
      </c>
      <c r="G54" s="32">
        <v>3469</v>
      </c>
      <c r="H54" s="33"/>
      <c r="I54" s="40">
        <f t="shared" si="19"/>
        <v>0</v>
      </c>
      <c r="J54" s="37"/>
      <c r="K54" s="37"/>
      <c r="L54" s="37"/>
      <c r="M54" s="37"/>
      <c r="N54" s="37"/>
      <c r="O54" s="17">
        <f t="shared" si="21"/>
        <v>0</v>
      </c>
      <c r="P54" s="17">
        <f t="shared" si="22"/>
        <v>0</v>
      </c>
      <c r="Q54" s="17">
        <f t="shared" si="23"/>
        <v>0</v>
      </c>
      <c r="R54" s="17">
        <f t="shared" si="24"/>
        <v>0</v>
      </c>
      <c r="S54" s="17">
        <f t="shared" si="25"/>
        <v>0</v>
      </c>
      <c r="T54" s="45" t="str">
        <f t="shared" si="20"/>
        <v/>
      </c>
      <c r="U54" s="11" t="str">
        <f t="shared" si="5"/>
        <v>Molto soddisfatto</v>
      </c>
      <c r="V54" s="37"/>
      <c r="W54" s="37"/>
      <c r="X54" s="37"/>
      <c r="Y54" s="37"/>
      <c r="Z54" s="37"/>
      <c r="AA54" s="16">
        <f t="shared" si="26"/>
        <v>0</v>
      </c>
      <c r="AB54" s="17">
        <f t="shared" si="27"/>
        <v>0</v>
      </c>
      <c r="AC54" s="17">
        <f t="shared" si="28"/>
        <v>0</v>
      </c>
      <c r="AD54" s="17">
        <f t="shared" si="29"/>
        <v>0</v>
      </c>
      <c r="AE54" s="17">
        <f t="shared" si="30"/>
        <v>0</v>
      </c>
      <c r="AF54" s="17">
        <f t="shared" si="31"/>
        <v>0</v>
      </c>
      <c r="AG54" s="17">
        <f t="shared" si="32"/>
        <v>0</v>
      </c>
      <c r="AH54" s="30">
        <f t="shared" si="33"/>
        <v>0</v>
      </c>
      <c r="AI54" s="30">
        <f t="shared" si="34"/>
        <v>0</v>
      </c>
      <c r="AJ54" s="30">
        <f t="shared" si="35"/>
        <v>0</v>
      </c>
      <c r="AK54" s="30">
        <f t="shared" si="36"/>
        <v>0</v>
      </c>
      <c r="AL54" s="30">
        <f t="shared" si="37"/>
        <v>0</v>
      </c>
      <c r="AM54" s="30">
        <f t="shared" si="38"/>
        <v>0</v>
      </c>
    </row>
    <row r="55" spans="1:39" ht="26" x14ac:dyDescent="0.35">
      <c r="A55" s="11">
        <v>44</v>
      </c>
      <c r="B55" s="11" t="s">
        <v>34</v>
      </c>
      <c r="C55" s="12" t="s">
        <v>40</v>
      </c>
      <c r="D55" s="11" t="s">
        <v>37</v>
      </c>
      <c r="E55" s="13" t="s">
        <v>60</v>
      </c>
      <c r="F55" s="13" t="s">
        <v>31</v>
      </c>
      <c r="G55" s="32">
        <v>4021</v>
      </c>
      <c r="H55" s="33"/>
      <c r="I55" s="40">
        <f t="shared" si="19"/>
        <v>0</v>
      </c>
      <c r="J55" s="37"/>
      <c r="K55" s="37"/>
      <c r="L55" s="37"/>
      <c r="M55" s="37"/>
      <c r="N55" s="37"/>
      <c r="O55" s="17">
        <f t="shared" si="21"/>
        <v>0</v>
      </c>
      <c r="P55" s="17">
        <f t="shared" si="22"/>
        <v>0</v>
      </c>
      <c r="Q55" s="17">
        <f t="shared" si="23"/>
        <v>0</v>
      </c>
      <c r="R55" s="17">
        <f t="shared" si="24"/>
        <v>0</v>
      </c>
      <c r="S55" s="17">
        <f t="shared" si="25"/>
        <v>0</v>
      </c>
      <c r="T55" s="45" t="str">
        <f t="shared" si="20"/>
        <v/>
      </c>
      <c r="U55" s="11" t="str">
        <f t="shared" si="5"/>
        <v>Molto soddisfatto</v>
      </c>
      <c r="V55" s="37"/>
      <c r="W55" s="37"/>
      <c r="X55" s="37"/>
      <c r="Y55" s="37"/>
      <c r="Z55" s="37"/>
      <c r="AA55" s="16">
        <f t="shared" si="26"/>
        <v>0</v>
      </c>
      <c r="AB55" s="17">
        <f t="shared" si="27"/>
        <v>0</v>
      </c>
      <c r="AC55" s="17">
        <f t="shared" si="28"/>
        <v>0</v>
      </c>
      <c r="AD55" s="17">
        <f t="shared" si="29"/>
        <v>0</v>
      </c>
      <c r="AE55" s="17">
        <f t="shared" si="30"/>
        <v>0</v>
      </c>
      <c r="AF55" s="17">
        <f t="shared" si="31"/>
        <v>0</v>
      </c>
      <c r="AG55" s="17">
        <f t="shared" si="32"/>
        <v>0</v>
      </c>
      <c r="AH55" s="30">
        <f t="shared" si="33"/>
        <v>0</v>
      </c>
      <c r="AI55" s="30">
        <f t="shared" si="34"/>
        <v>0</v>
      </c>
      <c r="AJ55" s="30">
        <f t="shared" si="35"/>
        <v>0</v>
      </c>
      <c r="AK55" s="30">
        <f t="shared" si="36"/>
        <v>0</v>
      </c>
      <c r="AL55" s="30">
        <f t="shared" si="37"/>
        <v>0</v>
      </c>
      <c r="AM55" s="30">
        <f t="shared" si="38"/>
        <v>0</v>
      </c>
    </row>
    <row r="56" spans="1:39" ht="26" x14ac:dyDescent="0.35">
      <c r="A56" s="11">
        <v>45</v>
      </c>
      <c r="B56" s="18" t="s">
        <v>34</v>
      </c>
      <c r="C56" s="19" t="s">
        <v>40</v>
      </c>
      <c r="D56" s="18" t="s">
        <v>37</v>
      </c>
      <c r="E56" s="20" t="s">
        <v>61</v>
      </c>
      <c r="F56" s="20" t="s">
        <v>32</v>
      </c>
      <c r="G56" s="6">
        <f>SUM(G52:G55)</f>
        <v>20758</v>
      </c>
      <c r="H56" s="7">
        <f>SUM(H52:H55)</f>
        <v>2</v>
      </c>
      <c r="I56" s="41">
        <f t="shared" si="19"/>
        <v>9.6348395799209942E-5</v>
      </c>
      <c r="J56" s="26">
        <f>SUM(J52:J55)</f>
        <v>0</v>
      </c>
      <c r="K56" s="26">
        <f>SUM(K52:K55)</f>
        <v>0</v>
      </c>
      <c r="L56" s="26">
        <f>SUM(L52:L55)</f>
        <v>0</v>
      </c>
      <c r="M56" s="26">
        <f>SUM(M52:M55)</f>
        <v>0</v>
      </c>
      <c r="N56" s="26">
        <f>SUM(N52:N55)</f>
        <v>0</v>
      </c>
      <c r="O56" s="22">
        <f t="shared" si="21"/>
        <v>0</v>
      </c>
      <c r="P56" s="22">
        <f t="shared" si="22"/>
        <v>0</v>
      </c>
      <c r="Q56" s="22">
        <f t="shared" si="23"/>
        <v>0</v>
      </c>
      <c r="R56" s="22">
        <f t="shared" si="24"/>
        <v>0</v>
      </c>
      <c r="S56" s="22">
        <f t="shared" si="25"/>
        <v>0</v>
      </c>
      <c r="T56" s="45" t="str">
        <f t="shared" si="20"/>
        <v/>
      </c>
      <c r="U56" s="18" t="str">
        <f t="shared" si="5"/>
        <v>Molto soddisfatto</v>
      </c>
      <c r="V56" s="21">
        <f>SUM(V53:V55)</f>
        <v>0</v>
      </c>
      <c r="W56" s="21">
        <f>SUM(W53:W55)</f>
        <v>0</v>
      </c>
      <c r="X56" s="21">
        <f>SUM(X53:X55)</f>
        <v>0</v>
      </c>
      <c r="Y56" s="21">
        <f>SUM(Y53:Y55)</f>
        <v>0</v>
      </c>
      <c r="Z56" s="21">
        <f>SUM(Z53:Z55)</f>
        <v>0</v>
      </c>
      <c r="AA56" s="16">
        <f t="shared" si="26"/>
        <v>0</v>
      </c>
      <c r="AB56" s="22">
        <f t="shared" si="27"/>
        <v>0</v>
      </c>
      <c r="AC56" s="22">
        <f t="shared" si="28"/>
        <v>0</v>
      </c>
      <c r="AD56" s="22">
        <f t="shared" si="29"/>
        <v>0</v>
      </c>
      <c r="AE56" s="22">
        <f t="shared" si="30"/>
        <v>0</v>
      </c>
      <c r="AF56" s="22">
        <f t="shared" si="31"/>
        <v>0</v>
      </c>
      <c r="AG56" s="22">
        <f t="shared" si="32"/>
        <v>0</v>
      </c>
      <c r="AH56" s="31">
        <f t="shared" si="33"/>
        <v>0</v>
      </c>
      <c r="AI56" s="31">
        <f t="shared" si="34"/>
        <v>0</v>
      </c>
      <c r="AJ56" s="31">
        <f t="shared" si="35"/>
        <v>0</v>
      </c>
      <c r="AK56" s="31">
        <f t="shared" si="36"/>
        <v>0</v>
      </c>
      <c r="AL56" s="31">
        <f t="shared" si="37"/>
        <v>0</v>
      </c>
      <c r="AM56" s="31">
        <f t="shared" si="38"/>
        <v>0</v>
      </c>
    </row>
    <row r="57" spans="1:39" ht="26" x14ac:dyDescent="0.35">
      <c r="A57" s="11">
        <v>46</v>
      </c>
      <c r="B57" s="11" t="s">
        <v>34</v>
      </c>
      <c r="C57" s="12" t="s">
        <v>40</v>
      </c>
      <c r="D57" s="11" t="s">
        <v>41</v>
      </c>
      <c r="E57" s="13" t="s">
        <v>57</v>
      </c>
      <c r="F57" s="13" t="s">
        <v>28</v>
      </c>
      <c r="G57" s="32">
        <v>3</v>
      </c>
      <c r="H57" s="33">
        <v>0</v>
      </c>
      <c r="I57" s="40">
        <f t="shared" si="19"/>
        <v>0</v>
      </c>
      <c r="J57" s="37"/>
      <c r="K57" s="37"/>
      <c r="L57" s="37"/>
      <c r="M57" s="37"/>
      <c r="N57" s="37"/>
      <c r="O57" s="17">
        <f t="shared" si="21"/>
        <v>0</v>
      </c>
      <c r="P57" s="17">
        <f t="shared" si="22"/>
        <v>0</v>
      </c>
      <c r="Q57" s="17">
        <f t="shared" si="23"/>
        <v>0</v>
      </c>
      <c r="R57" s="17">
        <f t="shared" si="24"/>
        <v>0</v>
      </c>
      <c r="S57" s="17">
        <f t="shared" si="25"/>
        <v>0</v>
      </c>
      <c r="T57" s="45" t="str">
        <f t="shared" si="20"/>
        <v/>
      </c>
      <c r="U57" s="11" t="str">
        <f t="shared" si="5"/>
        <v>Molto soddisfatto</v>
      </c>
      <c r="V57" s="37"/>
      <c r="W57" s="37"/>
      <c r="X57" s="37"/>
      <c r="Y57" s="37"/>
      <c r="Z57" s="37"/>
      <c r="AA57" s="16">
        <f t="shared" si="26"/>
        <v>0</v>
      </c>
      <c r="AB57" s="17">
        <f t="shared" si="27"/>
        <v>0</v>
      </c>
      <c r="AC57" s="17">
        <f t="shared" si="28"/>
        <v>0</v>
      </c>
      <c r="AD57" s="17">
        <f t="shared" si="29"/>
        <v>0</v>
      </c>
      <c r="AE57" s="17">
        <f t="shared" si="30"/>
        <v>0</v>
      </c>
      <c r="AF57" s="17">
        <f t="shared" si="31"/>
        <v>0</v>
      </c>
      <c r="AG57" s="17">
        <f t="shared" si="32"/>
        <v>0</v>
      </c>
      <c r="AH57" s="30">
        <f t="shared" si="33"/>
        <v>0</v>
      </c>
      <c r="AI57" s="30">
        <f t="shared" si="34"/>
        <v>0</v>
      </c>
      <c r="AJ57" s="30">
        <f t="shared" si="35"/>
        <v>0</v>
      </c>
      <c r="AK57" s="30">
        <f t="shared" si="36"/>
        <v>0</v>
      </c>
      <c r="AL57" s="30">
        <f t="shared" si="37"/>
        <v>0</v>
      </c>
      <c r="AM57" s="30">
        <f t="shared" si="38"/>
        <v>0</v>
      </c>
    </row>
    <row r="58" spans="1:39" ht="26" hidden="1" x14ac:dyDescent="0.35">
      <c r="A58" s="11">
        <v>47</v>
      </c>
      <c r="B58" s="11" t="s">
        <v>34</v>
      </c>
      <c r="C58" s="12" t="s">
        <v>40</v>
      </c>
      <c r="D58" s="11" t="s">
        <v>41</v>
      </c>
      <c r="E58" s="13" t="s">
        <v>58</v>
      </c>
      <c r="F58" s="13" t="s">
        <v>29</v>
      </c>
      <c r="G58" s="32"/>
      <c r="H58" s="33"/>
      <c r="I58" s="40" t="str">
        <f t="shared" si="19"/>
        <v/>
      </c>
      <c r="J58" s="37"/>
      <c r="K58" s="37"/>
      <c r="L58" s="37"/>
      <c r="M58" s="37"/>
      <c r="N58" s="37"/>
      <c r="O58" s="17">
        <f t="shared" si="21"/>
        <v>0</v>
      </c>
      <c r="P58" s="17">
        <f t="shared" si="22"/>
        <v>0</v>
      </c>
      <c r="Q58" s="17">
        <f t="shared" si="23"/>
        <v>0</v>
      </c>
      <c r="R58" s="17">
        <f t="shared" si="24"/>
        <v>0</v>
      </c>
      <c r="S58" s="17">
        <f t="shared" si="25"/>
        <v>0</v>
      </c>
      <c r="T58" s="45" t="str">
        <f t="shared" si="20"/>
        <v/>
      </c>
      <c r="U58" s="11" t="str">
        <f t="shared" si="5"/>
        <v>Molto soddisfatto</v>
      </c>
      <c r="V58" s="37"/>
      <c r="W58" s="37"/>
      <c r="X58" s="37"/>
      <c r="Y58" s="37"/>
      <c r="Z58" s="37"/>
      <c r="AA58" s="16">
        <f t="shared" si="26"/>
        <v>0</v>
      </c>
      <c r="AB58" s="17">
        <f t="shared" si="27"/>
        <v>0</v>
      </c>
      <c r="AC58" s="17">
        <f t="shared" si="28"/>
        <v>0</v>
      </c>
      <c r="AD58" s="17">
        <f t="shared" si="29"/>
        <v>0</v>
      </c>
      <c r="AE58" s="17">
        <f t="shared" si="30"/>
        <v>0</v>
      </c>
      <c r="AF58" s="17">
        <f t="shared" si="31"/>
        <v>0</v>
      </c>
      <c r="AG58" s="17">
        <f t="shared" si="32"/>
        <v>0</v>
      </c>
      <c r="AH58" s="30">
        <f t="shared" si="33"/>
        <v>0</v>
      </c>
      <c r="AI58" s="30">
        <f t="shared" si="34"/>
        <v>0</v>
      </c>
      <c r="AJ58" s="30">
        <f t="shared" si="35"/>
        <v>0</v>
      </c>
      <c r="AK58" s="30">
        <f t="shared" si="36"/>
        <v>0</v>
      </c>
      <c r="AL58" s="30">
        <f t="shared" si="37"/>
        <v>0</v>
      </c>
      <c r="AM58" s="30">
        <f t="shared" si="38"/>
        <v>0</v>
      </c>
    </row>
    <row r="59" spans="1:39" ht="26" x14ac:dyDescent="0.35">
      <c r="A59" s="11">
        <v>48</v>
      </c>
      <c r="B59" s="11" t="s">
        <v>34</v>
      </c>
      <c r="C59" s="12" t="s">
        <v>40</v>
      </c>
      <c r="D59" s="11" t="s">
        <v>41</v>
      </c>
      <c r="E59" s="13" t="s">
        <v>59</v>
      </c>
      <c r="F59" s="13" t="s">
        <v>30</v>
      </c>
      <c r="G59" s="32">
        <v>3</v>
      </c>
      <c r="H59" s="33"/>
      <c r="I59" s="40">
        <f t="shared" si="19"/>
        <v>0</v>
      </c>
      <c r="J59" s="37"/>
      <c r="K59" s="37"/>
      <c r="L59" s="37"/>
      <c r="M59" s="37"/>
      <c r="N59" s="37"/>
      <c r="O59" s="17">
        <f t="shared" si="21"/>
        <v>0</v>
      </c>
      <c r="P59" s="17">
        <f t="shared" si="22"/>
        <v>0</v>
      </c>
      <c r="Q59" s="17">
        <f t="shared" si="23"/>
        <v>0</v>
      </c>
      <c r="R59" s="17">
        <f t="shared" si="24"/>
        <v>0</v>
      </c>
      <c r="S59" s="17">
        <f t="shared" si="25"/>
        <v>0</v>
      </c>
      <c r="T59" s="45" t="str">
        <f t="shared" si="20"/>
        <v/>
      </c>
      <c r="U59" s="11" t="str">
        <f t="shared" si="5"/>
        <v>Molto soddisfatto</v>
      </c>
      <c r="V59" s="37"/>
      <c r="W59" s="37"/>
      <c r="X59" s="37"/>
      <c r="Y59" s="37"/>
      <c r="Z59" s="37"/>
      <c r="AA59" s="16">
        <f t="shared" si="26"/>
        <v>0</v>
      </c>
      <c r="AB59" s="17">
        <f t="shared" si="27"/>
        <v>0</v>
      </c>
      <c r="AC59" s="17">
        <f t="shared" si="28"/>
        <v>0</v>
      </c>
      <c r="AD59" s="17">
        <f t="shared" si="29"/>
        <v>0</v>
      </c>
      <c r="AE59" s="17">
        <f t="shared" si="30"/>
        <v>0</v>
      </c>
      <c r="AF59" s="17">
        <f t="shared" si="31"/>
        <v>0</v>
      </c>
      <c r="AG59" s="17">
        <f t="shared" si="32"/>
        <v>0</v>
      </c>
      <c r="AH59" s="30">
        <f t="shared" si="33"/>
        <v>0</v>
      </c>
      <c r="AI59" s="30">
        <f t="shared" si="34"/>
        <v>0</v>
      </c>
      <c r="AJ59" s="30">
        <f t="shared" si="35"/>
        <v>0</v>
      </c>
      <c r="AK59" s="30">
        <f t="shared" si="36"/>
        <v>0</v>
      </c>
      <c r="AL59" s="30">
        <f t="shared" si="37"/>
        <v>0</v>
      </c>
      <c r="AM59" s="30">
        <f t="shared" si="38"/>
        <v>0</v>
      </c>
    </row>
    <row r="60" spans="1:39" ht="26" x14ac:dyDescent="0.35">
      <c r="A60" s="11">
        <v>49</v>
      </c>
      <c r="B60" s="11" t="s">
        <v>34</v>
      </c>
      <c r="C60" s="12" t="s">
        <v>40</v>
      </c>
      <c r="D60" s="11" t="s">
        <v>41</v>
      </c>
      <c r="E60" s="13" t="s">
        <v>60</v>
      </c>
      <c r="F60" s="13" t="s">
        <v>31</v>
      </c>
      <c r="G60" s="32">
        <v>10</v>
      </c>
      <c r="H60" s="33"/>
      <c r="I60" s="40">
        <f t="shared" si="19"/>
        <v>0</v>
      </c>
      <c r="J60" s="37"/>
      <c r="K60" s="37"/>
      <c r="L60" s="37"/>
      <c r="M60" s="37"/>
      <c r="N60" s="37"/>
      <c r="O60" s="17">
        <f t="shared" si="21"/>
        <v>0</v>
      </c>
      <c r="P60" s="17">
        <f t="shared" si="22"/>
        <v>0</v>
      </c>
      <c r="Q60" s="17">
        <f t="shared" si="23"/>
        <v>0</v>
      </c>
      <c r="R60" s="17">
        <f t="shared" si="24"/>
        <v>0</v>
      </c>
      <c r="S60" s="17">
        <f t="shared" si="25"/>
        <v>0</v>
      </c>
      <c r="T60" s="45" t="str">
        <f t="shared" si="20"/>
        <v/>
      </c>
      <c r="U60" s="11" t="str">
        <f t="shared" si="5"/>
        <v>Molto soddisfatto</v>
      </c>
      <c r="V60" s="37"/>
      <c r="W60" s="37"/>
      <c r="X60" s="37"/>
      <c r="Y60" s="37"/>
      <c r="Z60" s="37"/>
      <c r="AA60" s="16">
        <f t="shared" si="26"/>
        <v>0</v>
      </c>
      <c r="AB60" s="17">
        <f t="shared" si="27"/>
        <v>0</v>
      </c>
      <c r="AC60" s="17">
        <f t="shared" si="28"/>
        <v>0</v>
      </c>
      <c r="AD60" s="17">
        <f t="shared" si="29"/>
        <v>0</v>
      </c>
      <c r="AE60" s="17">
        <f t="shared" si="30"/>
        <v>0</v>
      </c>
      <c r="AF60" s="17">
        <f t="shared" si="31"/>
        <v>0</v>
      </c>
      <c r="AG60" s="17">
        <f t="shared" si="32"/>
        <v>0</v>
      </c>
      <c r="AH60" s="30">
        <f t="shared" si="33"/>
        <v>0</v>
      </c>
      <c r="AI60" s="30">
        <f t="shared" si="34"/>
        <v>0</v>
      </c>
      <c r="AJ60" s="30">
        <f t="shared" si="35"/>
        <v>0</v>
      </c>
      <c r="AK60" s="30">
        <f t="shared" si="36"/>
        <v>0</v>
      </c>
      <c r="AL60" s="30">
        <f t="shared" si="37"/>
        <v>0</v>
      </c>
      <c r="AM60" s="30">
        <f t="shared" si="38"/>
        <v>0</v>
      </c>
    </row>
    <row r="61" spans="1:39" ht="39" x14ac:dyDescent="0.35">
      <c r="A61" s="11">
        <v>50</v>
      </c>
      <c r="B61" s="18" t="s">
        <v>34</v>
      </c>
      <c r="C61" s="19" t="s">
        <v>40</v>
      </c>
      <c r="D61" s="18" t="s">
        <v>41</v>
      </c>
      <c r="E61" s="20" t="s">
        <v>61</v>
      </c>
      <c r="F61" s="20" t="s">
        <v>32</v>
      </c>
      <c r="G61" s="6">
        <f>SUM(G57:G60)</f>
        <v>16</v>
      </c>
      <c r="H61" s="7">
        <f>SUM(H57:H60)</f>
        <v>0</v>
      </c>
      <c r="I61" s="41">
        <f t="shared" si="19"/>
        <v>0</v>
      </c>
      <c r="J61" s="26">
        <f>SUM(J57:J60)</f>
        <v>0</v>
      </c>
      <c r="K61" s="26">
        <f>SUM(K57:K60)</f>
        <v>0</v>
      </c>
      <c r="L61" s="26">
        <f>SUM(L57:L60)</f>
        <v>0</v>
      </c>
      <c r="M61" s="26">
        <f>SUM(M57:M60)</f>
        <v>0</v>
      </c>
      <c r="N61" s="26">
        <f>SUM(N57:N60)</f>
        <v>0</v>
      </c>
      <c r="O61" s="22">
        <f t="shared" si="21"/>
        <v>0</v>
      </c>
      <c r="P61" s="22">
        <f t="shared" si="22"/>
        <v>0</v>
      </c>
      <c r="Q61" s="22">
        <f t="shared" si="23"/>
        <v>0</v>
      </c>
      <c r="R61" s="22">
        <f t="shared" si="24"/>
        <v>0</v>
      </c>
      <c r="S61" s="22">
        <f t="shared" si="25"/>
        <v>0</v>
      </c>
      <c r="T61" s="45" t="str">
        <f t="shared" si="20"/>
        <v/>
      </c>
      <c r="U61" s="18" t="str">
        <f t="shared" si="5"/>
        <v>Molto soddisfatto</v>
      </c>
      <c r="V61" s="21">
        <f>SUM(V57:V60)</f>
        <v>0</v>
      </c>
      <c r="W61" s="21">
        <f>SUM(W57:W60)</f>
        <v>0</v>
      </c>
      <c r="X61" s="21">
        <f>SUM(X57:X60)</f>
        <v>0</v>
      </c>
      <c r="Y61" s="21">
        <f>SUM(Y57:Y60)</f>
        <v>0</v>
      </c>
      <c r="Z61" s="21">
        <f>SUM(Z57:Z60)</f>
        <v>0</v>
      </c>
      <c r="AA61" s="16">
        <f t="shared" si="26"/>
        <v>0</v>
      </c>
      <c r="AB61" s="22">
        <f t="shared" si="27"/>
        <v>0</v>
      </c>
      <c r="AC61" s="22">
        <f t="shared" si="28"/>
        <v>0</v>
      </c>
      <c r="AD61" s="22">
        <f t="shared" si="29"/>
        <v>0</v>
      </c>
      <c r="AE61" s="22">
        <f t="shared" si="30"/>
        <v>0</v>
      </c>
      <c r="AF61" s="22">
        <f t="shared" si="31"/>
        <v>0</v>
      </c>
      <c r="AG61" s="22">
        <f t="shared" si="32"/>
        <v>0</v>
      </c>
      <c r="AH61" s="31">
        <f t="shared" si="33"/>
        <v>0</v>
      </c>
      <c r="AI61" s="31">
        <f t="shared" si="34"/>
        <v>0</v>
      </c>
      <c r="AJ61" s="31">
        <f t="shared" si="35"/>
        <v>0</v>
      </c>
      <c r="AK61" s="31">
        <f t="shared" si="36"/>
        <v>0</v>
      </c>
      <c r="AL61" s="31">
        <f t="shared" si="37"/>
        <v>0</v>
      </c>
      <c r="AM61" s="31">
        <f t="shared" si="38"/>
        <v>0</v>
      </c>
    </row>
    <row r="62" spans="1:39" ht="39" x14ac:dyDescent="0.35">
      <c r="A62" s="11">
        <v>51</v>
      </c>
      <c r="B62" s="11" t="s">
        <v>34</v>
      </c>
      <c r="C62" s="12" t="s">
        <v>42</v>
      </c>
      <c r="D62" s="11" t="s">
        <v>36</v>
      </c>
      <c r="E62" s="13" t="s">
        <v>57</v>
      </c>
      <c r="F62" s="13" t="s">
        <v>28</v>
      </c>
      <c r="G62" s="32">
        <v>106</v>
      </c>
      <c r="H62" s="33">
        <v>24</v>
      </c>
      <c r="I62" s="40">
        <f t="shared" si="19"/>
        <v>0.22641509433962265</v>
      </c>
      <c r="J62" s="37">
        <v>21</v>
      </c>
      <c r="K62" s="37">
        <v>3</v>
      </c>
      <c r="L62" s="37"/>
      <c r="M62" s="37"/>
      <c r="N62" s="37"/>
      <c r="O62" s="17">
        <f t="shared" si="21"/>
        <v>0.875</v>
      </c>
      <c r="P62" s="17">
        <f t="shared" si="22"/>
        <v>0.125</v>
      </c>
      <c r="Q62" s="17">
        <f t="shared" si="23"/>
        <v>0</v>
      </c>
      <c r="R62" s="17">
        <f t="shared" si="24"/>
        <v>0</v>
      </c>
      <c r="S62" s="17">
        <f t="shared" si="25"/>
        <v>0</v>
      </c>
      <c r="T62" s="45">
        <f t="shared" si="20"/>
        <v>0.86875000000000002</v>
      </c>
      <c r="U62" s="11" t="str">
        <f t="shared" si="5"/>
        <v>Molto soddisfatto</v>
      </c>
      <c r="V62" s="37"/>
      <c r="W62" s="37"/>
      <c r="X62" s="37"/>
      <c r="Y62" s="37"/>
      <c r="Z62" s="37"/>
      <c r="AA62" s="16">
        <f t="shared" si="26"/>
        <v>0</v>
      </c>
      <c r="AB62" s="17">
        <f t="shared" si="27"/>
        <v>0</v>
      </c>
      <c r="AC62" s="17">
        <f t="shared" si="28"/>
        <v>0</v>
      </c>
      <c r="AD62" s="17">
        <f t="shared" si="29"/>
        <v>0</v>
      </c>
      <c r="AE62" s="17">
        <f t="shared" si="30"/>
        <v>0</v>
      </c>
      <c r="AF62" s="17">
        <f t="shared" si="31"/>
        <v>0</v>
      </c>
      <c r="AG62" s="17">
        <f t="shared" si="32"/>
        <v>0</v>
      </c>
      <c r="AH62" s="30">
        <f t="shared" si="33"/>
        <v>0</v>
      </c>
      <c r="AI62" s="30">
        <f t="shared" si="34"/>
        <v>0</v>
      </c>
      <c r="AJ62" s="30">
        <f t="shared" si="35"/>
        <v>0</v>
      </c>
      <c r="AK62" s="30">
        <f t="shared" si="36"/>
        <v>0</v>
      </c>
      <c r="AL62" s="30">
        <f t="shared" si="37"/>
        <v>0</v>
      </c>
      <c r="AM62" s="30">
        <f t="shared" si="38"/>
        <v>0</v>
      </c>
    </row>
    <row r="63" spans="1:39" ht="39" x14ac:dyDescent="0.35">
      <c r="A63" s="11">
        <v>52</v>
      </c>
      <c r="B63" s="11" t="s">
        <v>34</v>
      </c>
      <c r="C63" s="12" t="s">
        <v>42</v>
      </c>
      <c r="D63" s="11" t="s">
        <v>36</v>
      </c>
      <c r="E63" s="13" t="s">
        <v>58</v>
      </c>
      <c r="F63" s="13" t="s">
        <v>29</v>
      </c>
      <c r="G63" s="32">
        <v>82</v>
      </c>
      <c r="H63" s="33">
        <v>24</v>
      </c>
      <c r="I63" s="40">
        <f t="shared" si="19"/>
        <v>0.29268292682926828</v>
      </c>
      <c r="J63" s="37">
        <v>21</v>
      </c>
      <c r="K63" s="37">
        <v>3</v>
      </c>
      <c r="L63" s="37"/>
      <c r="M63" s="37"/>
      <c r="N63" s="37"/>
      <c r="O63" s="17">
        <f t="shared" si="21"/>
        <v>0.875</v>
      </c>
      <c r="P63" s="17">
        <f t="shared" si="22"/>
        <v>0.125</v>
      </c>
      <c r="Q63" s="17">
        <f t="shared" si="23"/>
        <v>0</v>
      </c>
      <c r="R63" s="17">
        <f t="shared" si="24"/>
        <v>0</v>
      </c>
      <c r="S63" s="17">
        <f t="shared" si="25"/>
        <v>0</v>
      </c>
      <c r="T63" s="45">
        <f t="shared" si="20"/>
        <v>0.86875000000000002</v>
      </c>
      <c r="U63" s="11" t="str">
        <f t="shared" si="5"/>
        <v>Molto soddisfatto</v>
      </c>
      <c r="V63" s="37"/>
      <c r="W63" s="37"/>
      <c r="X63" s="37"/>
      <c r="Y63" s="37"/>
      <c r="Z63" s="37"/>
      <c r="AA63" s="16">
        <f t="shared" si="26"/>
        <v>0</v>
      </c>
      <c r="AB63" s="17">
        <f t="shared" si="27"/>
        <v>0</v>
      </c>
      <c r="AC63" s="17">
        <f t="shared" si="28"/>
        <v>0</v>
      </c>
      <c r="AD63" s="17">
        <f t="shared" si="29"/>
        <v>0</v>
      </c>
      <c r="AE63" s="17">
        <f t="shared" si="30"/>
        <v>0</v>
      </c>
      <c r="AF63" s="17">
        <f t="shared" si="31"/>
        <v>0</v>
      </c>
      <c r="AG63" s="17">
        <f t="shared" si="32"/>
        <v>0</v>
      </c>
      <c r="AH63" s="30">
        <f t="shared" si="33"/>
        <v>0</v>
      </c>
      <c r="AI63" s="30">
        <f t="shared" si="34"/>
        <v>0</v>
      </c>
      <c r="AJ63" s="30">
        <f t="shared" si="35"/>
        <v>0</v>
      </c>
      <c r="AK63" s="30">
        <f t="shared" si="36"/>
        <v>0</v>
      </c>
      <c r="AL63" s="30">
        <f t="shared" si="37"/>
        <v>0</v>
      </c>
      <c r="AM63" s="30">
        <f t="shared" si="38"/>
        <v>0</v>
      </c>
    </row>
    <row r="64" spans="1:39" ht="39" x14ac:dyDescent="0.35">
      <c r="A64" s="11">
        <v>53</v>
      </c>
      <c r="B64" s="11" t="s">
        <v>34</v>
      </c>
      <c r="C64" s="12" t="s">
        <v>42</v>
      </c>
      <c r="D64" s="11" t="s">
        <v>36</v>
      </c>
      <c r="E64" s="13" t="s">
        <v>59</v>
      </c>
      <c r="F64" s="13" t="s">
        <v>30</v>
      </c>
      <c r="G64" s="32">
        <v>92</v>
      </c>
      <c r="H64" s="33">
        <v>23</v>
      </c>
      <c r="I64" s="40">
        <f t="shared" si="19"/>
        <v>0.25</v>
      </c>
      <c r="J64" s="37">
        <v>20</v>
      </c>
      <c r="K64" s="37">
        <v>3</v>
      </c>
      <c r="L64" s="37"/>
      <c r="M64" s="37"/>
      <c r="N64" s="37"/>
      <c r="O64" s="17">
        <f t="shared" si="21"/>
        <v>0.86956521739130432</v>
      </c>
      <c r="P64" s="17">
        <f t="shared" si="22"/>
        <v>0.13043478260869565</v>
      </c>
      <c r="Q64" s="17">
        <f t="shared" si="23"/>
        <v>0</v>
      </c>
      <c r="R64" s="17">
        <f t="shared" si="24"/>
        <v>0</v>
      </c>
      <c r="S64" s="17">
        <f t="shared" si="25"/>
        <v>0</v>
      </c>
      <c r="T64" s="45">
        <f t="shared" si="20"/>
        <v>0.86739130434782608</v>
      </c>
      <c r="U64" s="11" t="str">
        <f t="shared" si="5"/>
        <v>Molto soddisfatto</v>
      </c>
      <c r="V64" s="37"/>
      <c r="W64" s="37"/>
      <c r="X64" s="37"/>
      <c r="Y64" s="37"/>
      <c r="Z64" s="37"/>
      <c r="AA64" s="16">
        <f t="shared" si="26"/>
        <v>0</v>
      </c>
      <c r="AB64" s="17">
        <f t="shared" si="27"/>
        <v>0</v>
      </c>
      <c r="AC64" s="17">
        <f t="shared" si="28"/>
        <v>0</v>
      </c>
      <c r="AD64" s="17">
        <f t="shared" si="29"/>
        <v>0</v>
      </c>
      <c r="AE64" s="17">
        <f t="shared" si="30"/>
        <v>0</v>
      </c>
      <c r="AF64" s="17">
        <f t="shared" si="31"/>
        <v>0</v>
      </c>
      <c r="AG64" s="17">
        <f t="shared" si="32"/>
        <v>0</v>
      </c>
      <c r="AH64" s="30">
        <f t="shared" si="33"/>
        <v>0</v>
      </c>
      <c r="AI64" s="30">
        <f t="shared" si="34"/>
        <v>0</v>
      </c>
      <c r="AJ64" s="30">
        <f t="shared" si="35"/>
        <v>0</v>
      </c>
      <c r="AK64" s="30">
        <f t="shared" si="36"/>
        <v>0</v>
      </c>
      <c r="AL64" s="30">
        <f t="shared" si="37"/>
        <v>0</v>
      </c>
      <c r="AM64" s="30">
        <f t="shared" si="38"/>
        <v>0</v>
      </c>
    </row>
    <row r="65" spans="1:39" ht="39" x14ac:dyDescent="0.35">
      <c r="A65" s="11">
        <v>54</v>
      </c>
      <c r="B65" s="11" t="s">
        <v>34</v>
      </c>
      <c r="C65" s="12" t="s">
        <v>42</v>
      </c>
      <c r="D65" s="11" t="s">
        <v>36</v>
      </c>
      <c r="E65" s="13" t="s">
        <v>60</v>
      </c>
      <c r="F65" s="13" t="s">
        <v>31</v>
      </c>
      <c r="G65" s="32">
        <v>80</v>
      </c>
      <c r="H65" s="33">
        <v>20</v>
      </c>
      <c r="I65" s="40">
        <f t="shared" si="19"/>
        <v>0.25</v>
      </c>
      <c r="J65" s="37">
        <v>16</v>
      </c>
      <c r="K65" s="37">
        <v>4</v>
      </c>
      <c r="L65" s="37"/>
      <c r="M65" s="37"/>
      <c r="N65" s="37"/>
      <c r="O65" s="17">
        <f t="shared" si="21"/>
        <v>0.8</v>
      </c>
      <c r="P65" s="17">
        <f t="shared" si="22"/>
        <v>0.2</v>
      </c>
      <c r="Q65" s="17">
        <f t="shared" si="23"/>
        <v>0</v>
      </c>
      <c r="R65" s="17">
        <f t="shared" si="24"/>
        <v>0</v>
      </c>
      <c r="S65" s="17">
        <f t="shared" si="25"/>
        <v>0</v>
      </c>
      <c r="T65" s="45">
        <f t="shared" si="20"/>
        <v>0.85</v>
      </c>
      <c r="U65" s="11" t="str">
        <f t="shared" si="5"/>
        <v>Molto soddisfatto</v>
      </c>
      <c r="V65" s="37"/>
      <c r="W65" s="37"/>
      <c r="X65" s="37"/>
      <c r="Y65" s="37"/>
      <c r="Z65" s="37"/>
      <c r="AA65" s="16">
        <f t="shared" si="26"/>
        <v>0</v>
      </c>
      <c r="AB65" s="17">
        <f t="shared" si="27"/>
        <v>0</v>
      </c>
      <c r="AC65" s="17">
        <f t="shared" si="28"/>
        <v>0</v>
      </c>
      <c r="AD65" s="17">
        <f t="shared" si="29"/>
        <v>0</v>
      </c>
      <c r="AE65" s="17">
        <f t="shared" si="30"/>
        <v>0</v>
      </c>
      <c r="AF65" s="17">
        <f t="shared" si="31"/>
        <v>0</v>
      </c>
      <c r="AG65" s="17">
        <f t="shared" si="32"/>
        <v>0</v>
      </c>
      <c r="AH65" s="30">
        <f t="shared" si="33"/>
        <v>0</v>
      </c>
      <c r="AI65" s="30">
        <f t="shared" si="34"/>
        <v>0</v>
      </c>
      <c r="AJ65" s="30">
        <f t="shared" si="35"/>
        <v>0</v>
      </c>
      <c r="AK65" s="30">
        <f t="shared" si="36"/>
        <v>0</v>
      </c>
      <c r="AL65" s="30">
        <f t="shared" si="37"/>
        <v>0</v>
      </c>
      <c r="AM65" s="30">
        <f t="shared" si="38"/>
        <v>0</v>
      </c>
    </row>
    <row r="66" spans="1:39" ht="39" x14ac:dyDescent="0.35">
      <c r="A66" s="11">
        <v>55</v>
      </c>
      <c r="B66" s="18" t="s">
        <v>34</v>
      </c>
      <c r="C66" s="19" t="s">
        <v>42</v>
      </c>
      <c r="D66" s="18" t="s">
        <v>36</v>
      </c>
      <c r="E66" s="20" t="s">
        <v>61</v>
      </c>
      <c r="F66" s="20" t="s">
        <v>32</v>
      </c>
      <c r="G66" s="6">
        <f>SUM(G62:G65)</f>
        <v>360</v>
      </c>
      <c r="H66" s="7">
        <f>SUM(H62:H65)</f>
        <v>91</v>
      </c>
      <c r="I66" s="41">
        <f t="shared" si="19"/>
        <v>0.25277777777777777</v>
      </c>
      <c r="J66" s="26">
        <f>SUM(J62:J65)</f>
        <v>78</v>
      </c>
      <c r="K66" s="26">
        <f>SUM(K62:K65)</f>
        <v>13</v>
      </c>
      <c r="L66" s="26">
        <f>SUM(L62:L65)</f>
        <v>0</v>
      </c>
      <c r="M66" s="26">
        <f>SUM(M62:M65)</f>
        <v>0</v>
      </c>
      <c r="N66" s="26">
        <f>SUM(N62:N65)</f>
        <v>0</v>
      </c>
      <c r="O66" s="22">
        <f t="shared" si="21"/>
        <v>0.8571428571428571</v>
      </c>
      <c r="P66" s="22">
        <f t="shared" si="22"/>
        <v>0.14285714285714285</v>
      </c>
      <c r="Q66" s="22">
        <f t="shared" si="23"/>
        <v>0</v>
      </c>
      <c r="R66" s="22">
        <f t="shared" si="24"/>
        <v>0</v>
      </c>
      <c r="S66" s="22">
        <f t="shared" si="25"/>
        <v>0</v>
      </c>
      <c r="T66" s="45">
        <f t="shared" si="20"/>
        <v>0.86428571428571432</v>
      </c>
      <c r="U66" s="18" t="str">
        <f t="shared" si="5"/>
        <v>Molto soddisfatto</v>
      </c>
      <c r="V66" s="21">
        <f>SUM(V62:V65)</f>
        <v>0</v>
      </c>
      <c r="W66" s="21">
        <f>SUM(W62:W65)</f>
        <v>0</v>
      </c>
      <c r="X66" s="21">
        <f>SUM(X62:X65)</f>
        <v>0</v>
      </c>
      <c r="Y66" s="21">
        <f>SUM(Y62:Y65)</f>
        <v>0</v>
      </c>
      <c r="Z66" s="21">
        <f>SUM(Z62:Z65)</f>
        <v>0</v>
      </c>
      <c r="AA66" s="16">
        <f t="shared" si="26"/>
        <v>0</v>
      </c>
      <c r="AB66" s="22">
        <f t="shared" si="27"/>
        <v>0</v>
      </c>
      <c r="AC66" s="22">
        <f t="shared" si="28"/>
        <v>0</v>
      </c>
      <c r="AD66" s="22">
        <f t="shared" si="29"/>
        <v>0</v>
      </c>
      <c r="AE66" s="22">
        <f t="shared" si="30"/>
        <v>0</v>
      </c>
      <c r="AF66" s="22">
        <f t="shared" si="31"/>
        <v>0</v>
      </c>
      <c r="AG66" s="22">
        <f t="shared" si="32"/>
        <v>0</v>
      </c>
      <c r="AH66" s="31">
        <f t="shared" si="33"/>
        <v>0</v>
      </c>
      <c r="AI66" s="31">
        <f t="shared" si="34"/>
        <v>0</v>
      </c>
      <c r="AJ66" s="31">
        <f t="shared" si="35"/>
        <v>0</v>
      </c>
      <c r="AK66" s="31">
        <f t="shared" si="36"/>
        <v>0</v>
      </c>
      <c r="AL66" s="31">
        <f t="shared" si="37"/>
        <v>0</v>
      </c>
      <c r="AM66" s="31">
        <f t="shared" si="38"/>
        <v>0</v>
      </c>
    </row>
    <row r="67" spans="1:39" ht="26" x14ac:dyDescent="0.35">
      <c r="A67" s="11">
        <v>56</v>
      </c>
      <c r="B67" s="11" t="s">
        <v>34</v>
      </c>
      <c r="C67" s="12" t="s">
        <v>42</v>
      </c>
      <c r="D67" s="11" t="s">
        <v>37</v>
      </c>
      <c r="E67" s="13" t="s">
        <v>57</v>
      </c>
      <c r="F67" s="13" t="s">
        <v>28</v>
      </c>
      <c r="G67" s="32">
        <v>3846</v>
      </c>
      <c r="H67" s="33">
        <v>45</v>
      </c>
      <c r="I67" s="40">
        <f t="shared" si="19"/>
        <v>1.1700468018720749E-2</v>
      </c>
      <c r="J67" s="37">
        <v>24</v>
      </c>
      <c r="K67" s="37">
        <v>14</v>
      </c>
      <c r="L67" s="37">
        <v>1</v>
      </c>
      <c r="M67" s="37">
        <v>4</v>
      </c>
      <c r="N67" s="37"/>
      <c r="O67" s="17">
        <f t="shared" si="21"/>
        <v>0.53333333333333333</v>
      </c>
      <c r="P67" s="17">
        <f t="shared" si="22"/>
        <v>0.31111111111111112</v>
      </c>
      <c r="Q67" s="17">
        <f t="shared" si="23"/>
        <v>2.2222222222222223E-2</v>
      </c>
      <c r="R67" s="17">
        <f t="shared" si="24"/>
        <v>8.8888888888888892E-2</v>
      </c>
      <c r="S67" s="17">
        <f t="shared" si="25"/>
        <v>0</v>
      </c>
      <c r="T67" s="45">
        <f t="shared" si="20"/>
        <v>0.73139534883720925</v>
      </c>
      <c r="U67" s="11" t="str">
        <f t="shared" si="5"/>
        <v>Soddisfatto</v>
      </c>
      <c r="V67" s="37"/>
      <c r="W67" s="37"/>
      <c r="X67" s="37"/>
      <c r="Y67" s="37"/>
      <c r="Z67" s="37"/>
      <c r="AA67" s="16">
        <f t="shared" si="26"/>
        <v>0</v>
      </c>
      <c r="AB67" s="17">
        <f t="shared" si="27"/>
        <v>0</v>
      </c>
      <c r="AC67" s="17">
        <f t="shared" si="28"/>
        <v>0</v>
      </c>
      <c r="AD67" s="17">
        <f t="shared" si="29"/>
        <v>0</v>
      </c>
      <c r="AE67" s="17">
        <f t="shared" si="30"/>
        <v>0</v>
      </c>
      <c r="AF67" s="17">
        <f t="shared" si="31"/>
        <v>0</v>
      </c>
      <c r="AG67" s="17">
        <f t="shared" si="32"/>
        <v>0</v>
      </c>
      <c r="AH67" s="30">
        <f t="shared" si="33"/>
        <v>0</v>
      </c>
      <c r="AI67" s="30">
        <f t="shared" si="34"/>
        <v>0</v>
      </c>
      <c r="AJ67" s="30">
        <f t="shared" si="35"/>
        <v>0</v>
      </c>
      <c r="AK67" s="30">
        <f t="shared" si="36"/>
        <v>0</v>
      </c>
      <c r="AL67" s="30">
        <f t="shared" si="37"/>
        <v>0</v>
      </c>
      <c r="AM67" s="30">
        <f t="shared" si="38"/>
        <v>0</v>
      </c>
    </row>
    <row r="68" spans="1:39" ht="26" x14ac:dyDescent="0.35">
      <c r="A68" s="11">
        <v>57</v>
      </c>
      <c r="B68" s="11" t="s">
        <v>34</v>
      </c>
      <c r="C68" s="12" t="s">
        <v>42</v>
      </c>
      <c r="D68" s="11" t="s">
        <v>37</v>
      </c>
      <c r="E68" s="13" t="s">
        <v>58</v>
      </c>
      <c r="F68" s="13" t="s">
        <v>29</v>
      </c>
      <c r="G68" s="32">
        <v>6269</v>
      </c>
      <c r="H68" s="33">
        <v>62</v>
      </c>
      <c r="I68" s="40">
        <f t="shared" si="19"/>
        <v>9.8899345988195889E-3</v>
      </c>
      <c r="J68" s="37">
        <v>37</v>
      </c>
      <c r="K68" s="37">
        <v>16</v>
      </c>
      <c r="L68" s="37">
        <v>5</v>
      </c>
      <c r="M68" s="37">
        <v>4</v>
      </c>
      <c r="N68" s="37"/>
      <c r="O68" s="17">
        <f t="shared" si="21"/>
        <v>0.59677419354838712</v>
      </c>
      <c r="P68" s="17">
        <f t="shared" si="22"/>
        <v>0.25806451612903225</v>
      </c>
      <c r="Q68" s="17">
        <f t="shared" si="23"/>
        <v>8.0645161290322578E-2</v>
      </c>
      <c r="R68" s="17">
        <f t="shared" si="24"/>
        <v>6.4516129032258063E-2</v>
      </c>
      <c r="S68" s="17">
        <f t="shared" si="25"/>
        <v>0</v>
      </c>
      <c r="T68" s="45">
        <f t="shared" si="20"/>
        <v>0.73951612903225805</v>
      </c>
      <c r="U68" s="11" t="str">
        <f t="shared" si="5"/>
        <v>Soddisfatto</v>
      </c>
      <c r="V68" s="37"/>
      <c r="W68" s="37"/>
      <c r="X68" s="37"/>
      <c r="Y68" s="37"/>
      <c r="Z68" s="37"/>
      <c r="AA68" s="16">
        <f t="shared" si="26"/>
        <v>0</v>
      </c>
      <c r="AB68" s="17">
        <f t="shared" si="27"/>
        <v>0</v>
      </c>
      <c r="AC68" s="17">
        <f t="shared" si="28"/>
        <v>0</v>
      </c>
      <c r="AD68" s="17">
        <f t="shared" si="29"/>
        <v>0</v>
      </c>
      <c r="AE68" s="17">
        <f t="shared" si="30"/>
        <v>0</v>
      </c>
      <c r="AF68" s="17">
        <f t="shared" si="31"/>
        <v>0</v>
      </c>
      <c r="AG68" s="17">
        <f t="shared" si="32"/>
        <v>0</v>
      </c>
      <c r="AH68" s="30">
        <f t="shared" si="33"/>
        <v>0</v>
      </c>
      <c r="AI68" s="30">
        <f t="shared" si="34"/>
        <v>0</v>
      </c>
      <c r="AJ68" s="30">
        <f t="shared" si="35"/>
        <v>0</v>
      </c>
      <c r="AK68" s="30">
        <f t="shared" si="36"/>
        <v>0</v>
      </c>
      <c r="AL68" s="30">
        <f t="shared" si="37"/>
        <v>0</v>
      </c>
      <c r="AM68" s="30">
        <f t="shared" si="38"/>
        <v>0</v>
      </c>
    </row>
    <row r="69" spans="1:39" ht="26" x14ac:dyDescent="0.35">
      <c r="A69" s="11">
        <v>58</v>
      </c>
      <c r="B69" s="11" t="s">
        <v>34</v>
      </c>
      <c r="C69" s="12" t="s">
        <v>42</v>
      </c>
      <c r="D69" s="11" t="s">
        <v>37</v>
      </c>
      <c r="E69" s="13" t="s">
        <v>59</v>
      </c>
      <c r="F69" s="13" t="s">
        <v>30</v>
      </c>
      <c r="G69" s="32">
        <v>4476</v>
      </c>
      <c r="H69" s="33">
        <v>12</v>
      </c>
      <c r="I69" s="40">
        <f t="shared" si="19"/>
        <v>2.6809651474530832E-3</v>
      </c>
      <c r="J69" s="37">
        <v>1</v>
      </c>
      <c r="K69" s="37">
        <v>0</v>
      </c>
      <c r="L69" s="37">
        <v>1</v>
      </c>
      <c r="M69" s="37">
        <v>3</v>
      </c>
      <c r="N69" s="37"/>
      <c r="O69" s="17">
        <f t="shared" si="21"/>
        <v>8.3333333333333329E-2</v>
      </c>
      <c r="P69" s="17">
        <f t="shared" si="22"/>
        <v>0</v>
      </c>
      <c r="Q69" s="17">
        <f t="shared" si="23"/>
        <v>8.3333333333333329E-2</v>
      </c>
      <c r="R69" s="17">
        <f t="shared" si="24"/>
        <v>0.25</v>
      </c>
      <c r="S69" s="17">
        <f t="shared" si="25"/>
        <v>0</v>
      </c>
      <c r="T69" s="45">
        <f t="shared" si="20"/>
        <v>0.31</v>
      </c>
      <c r="U69" s="11" t="str">
        <f t="shared" si="5"/>
        <v>Parzialmente soddisfatto</v>
      </c>
      <c r="V69" s="37"/>
      <c r="W69" s="37"/>
      <c r="X69" s="37">
        <v>1</v>
      </c>
      <c r="Y69" s="37">
        <v>0</v>
      </c>
      <c r="Z69" s="37">
        <v>0</v>
      </c>
      <c r="AA69" s="16">
        <f t="shared" si="26"/>
        <v>1</v>
      </c>
      <c r="AB69" s="17">
        <f t="shared" si="27"/>
        <v>0</v>
      </c>
      <c r="AC69" s="17">
        <f t="shared" si="28"/>
        <v>0</v>
      </c>
      <c r="AD69" s="17">
        <f t="shared" si="29"/>
        <v>1</v>
      </c>
      <c r="AE69" s="17">
        <f t="shared" si="30"/>
        <v>0</v>
      </c>
      <c r="AF69" s="17">
        <f t="shared" si="31"/>
        <v>0</v>
      </c>
      <c r="AG69" s="17">
        <f t="shared" si="32"/>
        <v>1</v>
      </c>
      <c r="AH69" s="30">
        <f t="shared" si="33"/>
        <v>0</v>
      </c>
      <c r="AI69" s="30">
        <f t="shared" si="34"/>
        <v>0</v>
      </c>
      <c r="AJ69" s="30">
        <f t="shared" si="35"/>
        <v>8.3333333333333329E-2</v>
      </c>
      <c r="AK69" s="30">
        <f t="shared" si="36"/>
        <v>0</v>
      </c>
      <c r="AL69" s="30">
        <f t="shared" si="37"/>
        <v>0</v>
      </c>
      <c r="AM69" s="30">
        <f t="shared" si="38"/>
        <v>8.3333333333333329E-2</v>
      </c>
    </row>
    <row r="70" spans="1:39" ht="26" x14ac:dyDescent="0.35">
      <c r="A70" s="11">
        <v>59</v>
      </c>
      <c r="B70" s="11" t="s">
        <v>34</v>
      </c>
      <c r="C70" s="12" t="s">
        <v>42</v>
      </c>
      <c r="D70" s="11" t="s">
        <v>37</v>
      </c>
      <c r="E70" s="13" t="s">
        <v>60</v>
      </c>
      <c r="F70" s="13" t="s">
        <v>31</v>
      </c>
      <c r="G70" s="32">
        <v>4727</v>
      </c>
      <c r="H70" s="33">
        <v>25</v>
      </c>
      <c r="I70" s="40">
        <f t="shared" si="19"/>
        <v>5.2887666596149775E-3</v>
      </c>
      <c r="J70" s="37">
        <v>10</v>
      </c>
      <c r="K70" s="37">
        <v>2</v>
      </c>
      <c r="L70" s="37">
        <v>0</v>
      </c>
      <c r="M70" s="37">
        <v>0</v>
      </c>
      <c r="N70" s="37"/>
      <c r="O70" s="17">
        <f t="shared" si="21"/>
        <v>0.4</v>
      </c>
      <c r="P70" s="17">
        <f t="shared" si="22"/>
        <v>0.08</v>
      </c>
      <c r="Q70" s="17">
        <f t="shared" si="23"/>
        <v>0</v>
      </c>
      <c r="R70" s="17">
        <f t="shared" si="24"/>
        <v>0</v>
      </c>
      <c r="S70" s="17">
        <f t="shared" si="25"/>
        <v>0</v>
      </c>
      <c r="T70" s="45">
        <f t="shared" si="20"/>
        <v>0.85833333333333328</v>
      </c>
      <c r="U70" s="11" t="str">
        <f t="shared" si="5"/>
        <v>Molto soddisfatto</v>
      </c>
      <c r="V70" s="37"/>
      <c r="W70" s="37"/>
      <c r="X70" s="37">
        <v>0</v>
      </c>
      <c r="Y70" s="37">
        <v>0</v>
      </c>
      <c r="Z70" s="37">
        <v>0</v>
      </c>
      <c r="AA70" s="16">
        <f t="shared" si="26"/>
        <v>0</v>
      </c>
      <c r="AB70" s="17">
        <f t="shared" si="27"/>
        <v>0</v>
      </c>
      <c r="AC70" s="17">
        <f t="shared" si="28"/>
        <v>0</v>
      </c>
      <c r="AD70" s="17">
        <f t="shared" si="29"/>
        <v>0</v>
      </c>
      <c r="AE70" s="17">
        <f t="shared" si="30"/>
        <v>0</v>
      </c>
      <c r="AF70" s="17">
        <f t="shared" si="31"/>
        <v>0</v>
      </c>
      <c r="AG70" s="17">
        <f t="shared" si="32"/>
        <v>0</v>
      </c>
      <c r="AH70" s="30">
        <f t="shared" si="33"/>
        <v>0</v>
      </c>
      <c r="AI70" s="30">
        <f t="shared" si="34"/>
        <v>0</v>
      </c>
      <c r="AJ70" s="30">
        <f t="shared" si="35"/>
        <v>0</v>
      </c>
      <c r="AK70" s="30">
        <f t="shared" si="36"/>
        <v>0</v>
      </c>
      <c r="AL70" s="30">
        <f t="shared" si="37"/>
        <v>0</v>
      </c>
      <c r="AM70" s="30">
        <f t="shared" si="38"/>
        <v>0</v>
      </c>
    </row>
    <row r="71" spans="1:39" ht="26" x14ac:dyDescent="0.35">
      <c r="A71" s="11">
        <v>60</v>
      </c>
      <c r="B71" s="18" t="s">
        <v>34</v>
      </c>
      <c r="C71" s="19" t="s">
        <v>42</v>
      </c>
      <c r="D71" s="18" t="s">
        <v>37</v>
      </c>
      <c r="E71" s="20" t="s">
        <v>61</v>
      </c>
      <c r="F71" s="20" t="s">
        <v>32</v>
      </c>
      <c r="G71" s="6">
        <f>SUM(G67:G70)</f>
        <v>19318</v>
      </c>
      <c r="H71" s="7">
        <f>SUM(H67:H70)</f>
        <v>144</v>
      </c>
      <c r="I71" s="41">
        <f t="shared" si="19"/>
        <v>7.454187804120509E-3</v>
      </c>
      <c r="J71" s="26">
        <f>SUM(J67:J70)</f>
        <v>72</v>
      </c>
      <c r="K71" s="26">
        <f>SUM(K67:K70)</f>
        <v>32</v>
      </c>
      <c r="L71" s="26">
        <f>SUM(L67:L70)</f>
        <v>7</v>
      </c>
      <c r="M71" s="26">
        <f>SUM(M67:M70)</f>
        <v>11</v>
      </c>
      <c r="N71" s="26">
        <f>SUM(N67:N70)</f>
        <v>0</v>
      </c>
      <c r="O71" s="22">
        <f t="shared" si="21"/>
        <v>0.5</v>
      </c>
      <c r="P71" s="22">
        <f t="shared" si="22"/>
        <v>0.22222222222222221</v>
      </c>
      <c r="Q71" s="22">
        <f t="shared" si="23"/>
        <v>4.8611111111111112E-2</v>
      </c>
      <c r="R71" s="22">
        <f t="shared" si="24"/>
        <v>7.6388888888888895E-2</v>
      </c>
      <c r="S71" s="22">
        <f t="shared" si="25"/>
        <v>0</v>
      </c>
      <c r="T71" s="45">
        <f t="shared" si="20"/>
        <v>0.7307377049180328</v>
      </c>
      <c r="U71" s="18" t="str">
        <f t="shared" si="5"/>
        <v>Soddisfatto</v>
      </c>
      <c r="V71" s="21">
        <f>SUM(V67:V70)</f>
        <v>0</v>
      </c>
      <c r="W71" s="21">
        <f>SUM(W67:W70)</f>
        <v>0</v>
      </c>
      <c r="X71" s="21">
        <f>SUM(X67:X70)</f>
        <v>1</v>
      </c>
      <c r="Y71" s="21">
        <f>SUM(Y67:Y70)</f>
        <v>0</v>
      </c>
      <c r="Z71" s="21">
        <f>SUM(Z67:Z70)</f>
        <v>0</v>
      </c>
      <c r="AA71" s="16">
        <f t="shared" si="26"/>
        <v>1</v>
      </c>
      <c r="AB71" s="22">
        <f t="shared" si="27"/>
        <v>0</v>
      </c>
      <c r="AC71" s="22">
        <f t="shared" si="28"/>
        <v>0</v>
      </c>
      <c r="AD71" s="22">
        <f t="shared" si="29"/>
        <v>1</v>
      </c>
      <c r="AE71" s="22">
        <f t="shared" si="30"/>
        <v>0</v>
      </c>
      <c r="AF71" s="22">
        <f t="shared" si="31"/>
        <v>0</v>
      </c>
      <c r="AG71" s="22">
        <f t="shared" si="32"/>
        <v>1</v>
      </c>
      <c r="AH71" s="31">
        <f t="shared" si="33"/>
        <v>0</v>
      </c>
      <c r="AI71" s="31">
        <f t="shared" si="34"/>
        <v>0</v>
      </c>
      <c r="AJ71" s="31">
        <f t="shared" si="35"/>
        <v>6.9444444444444441E-3</v>
      </c>
      <c r="AK71" s="31">
        <f t="shared" si="36"/>
        <v>0</v>
      </c>
      <c r="AL71" s="31">
        <f t="shared" si="37"/>
        <v>0</v>
      </c>
      <c r="AM71" s="31">
        <f t="shared" si="38"/>
        <v>6.9444444444444441E-3</v>
      </c>
    </row>
    <row r="72" spans="1:39" ht="26" x14ac:dyDescent="0.35">
      <c r="A72" s="11">
        <v>61</v>
      </c>
      <c r="B72" s="11" t="s">
        <v>43</v>
      </c>
      <c r="C72" s="12" t="s">
        <v>44</v>
      </c>
      <c r="D72" s="11" t="s">
        <v>37</v>
      </c>
      <c r="E72" s="13" t="s">
        <v>57</v>
      </c>
      <c r="F72" s="13" t="s">
        <v>28</v>
      </c>
      <c r="G72" s="32">
        <v>2530</v>
      </c>
      <c r="H72" s="36">
        <v>0</v>
      </c>
      <c r="I72" s="40">
        <f t="shared" ref="I72:I116" si="60">IF(G72&gt;0,H72/G72,"")</f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17">
        <f t="shared" si="21"/>
        <v>0</v>
      </c>
      <c r="P72" s="17">
        <f t="shared" si="22"/>
        <v>0</v>
      </c>
      <c r="Q72" s="17">
        <f t="shared" si="23"/>
        <v>0</v>
      </c>
      <c r="R72" s="17">
        <f t="shared" si="24"/>
        <v>0</v>
      </c>
      <c r="S72" s="17">
        <f t="shared" si="25"/>
        <v>0</v>
      </c>
      <c r="T72" s="45" t="str">
        <f t="shared" ref="T72:T116" si="61">IF((IFERROR(SUMPRODUCT(J72:M72,$J$1:$M$1)/(SUM(J72:M72)*100),0))&gt;0,IFERROR(SUMPRODUCT(J72:M72,$J$1:$M$1)/(SUM(J72:M72)*100),0),"")</f>
        <v/>
      </c>
      <c r="U72" s="11" t="str">
        <f t="shared" si="5"/>
        <v>Molto soddisfatto</v>
      </c>
      <c r="V72" s="37"/>
      <c r="W72" s="37"/>
      <c r="X72" s="37"/>
      <c r="Y72" s="37"/>
      <c r="Z72" s="37"/>
      <c r="AA72" s="16">
        <f t="shared" si="26"/>
        <v>0</v>
      </c>
      <c r="AB72" s="17">
        <f t="shared" si="27"/>
        <v>0</v>
      </c>
      <c r="AC72" s="17">
        <f t="shared" si="28"/>
        <v>0</v>
      </c>
      <c r="AD72" s="17">
        <f t="shared" si="29"/>
        <v>0</v>
      </c>
      <c r="AE72" s="17">
        <f t="shared" si="30"/>
        <v>0</v>
      </c>
      <c r="AF72" s="17">
        <f t="shared" si="31"/>
        <v>0</v>
      </c>
      <c r="AG72" s="17">
        <f t="shared" si="32"/>
        <v>0</v>
      </c>
      <c r="AH72" s="30">
        <f t="shared" si="33"/>
        <v>0</v>
      </c>
      <c r="AI72" s="30">
        <f t="shared" si="34"/>
        <v>0</v>
      </c>
      <c r="AJ72" s="30">
        <f t="shared" si="35"/>
        <v>0</v>
      </c>
      <c r="AK72" s="30">
        <f t="shared" si="36"/>
        <v>0</v>
      </c>
      <c r="AL72" s="30">
        <f t="shared" si="37"/>
        <v>0</v>
      </c>
      <c r="AM72" s="30">
        <f t="shared" si="38"/>
        <v>0</v>
      </c>
    </row>
    <row r="73" spans="1:39" ht="26" x14ac:dyDescent="0.35">
      <c r="A73" s="11">
        <v>62</v>
      </c>
      <c r="B73" s="11" t="s">
        <v>43</v>
      </c>
      <c r="C73" s="12" t="s">
        <v>44</v>
      </c>
      <c r="D73" s="11" t="s">
        <v>37</v>
      </c>
      <c r="E73" s="13" t="s">
        <v>58</v>
      </c>
      <c r="F73" s="13" t="s">
        <v>29</v>
      </c>
      <c r="G73" s="32">
        <v>1878</v>
      </c>
      <c r="H73" s="33">
        <v>2</v>
      </c>
      <c r="I73" s="40">
        <f t="shared" si="60"/>
        <v>1.0649627263045794E-3</v>
      </c>
      <c r="J73" s="37">
        <v>2</v>
      </c>
      <c r="K73" s="37">
        <v>0</v>
      </c>
      <c r="L73" s="37">
        <v>0</v>
      </c>
      <c r="M73" s="37">
        <v>0</v>
      </c>
      <c r="N73" s="37">
        <v>0</v>
      </c>
      <c r="O73" s="17">
        <f t="shared" si="21"/>
        <v>1</v>
      </c>
      <c r="P73" s="17">
        <f t="shared" si="22"/>
        <v>0</v>
      </c>
      <c r="Q73" s="17">
        <f t="shared" si="23"/>
        <v>0</v>
      </c>
      <c r="R73" s="17">
        <f t="shared" si="24"/>
        <v>0</v>
      </c>
      <c r="S73" s="17">
        <f t="shared" si="25"/>
        <v>0</v>
      </c>
      <c r="T73" s="45">
        <f t="shared" si="61"/>
        <v>0.9</v>
      </c>
      <c r="U73" s="11" t="str">
        <f t="shared" si="5"/>
        <v>Molto soddisfatto</v>
      </c>
      <c r="V73" s="37"/>
      <c r="W73" s="37"/>
      <c r="X73" s="37"/>
      <c r="Y73" s="37"/>
      <c r="Z73" s="37"/>
      <c r="AA73" s="16">
        <f t="shared" si="26"/>
        <v>0</v>
      </c>
      <c r="AB73" s="17">
        <f t="shared" si="27"/>
        <v>0</v>
      </c>
      <c r="AC73" s="17">
        <f t="shared" si="28"/>
        <v>0</v>
      </c>
      <c r="AD73" s="17">
        <f t="shared" si="29"/>
        <v>0</v>
      </c>
      <c r="AE73" s="17">
        <f t="shared" si="30"/>
        <v>0</v>
      </c>
      <c r="AF73" s="17">
        <f t="shared" si="31"/>
        <v>0</v>
      </c>
      <c r="AG73" s="17">
        <f t="shared" si="32"/>
        <v>0</v>
      </c>
      <c r="AH73" s="30">
        <f t="shared" si="33"/>
        <v>0</v>
      </c>
      <c r="AI73" s="30">
        <f t="shared" si="34"/>
        <v>0</v>
      </c>
      <c r="AJ73" s="30">
        <f t="shared" si="35"/>
        <v>0</v>
      </c>
      <c r="AK73" s="30">
        <f t="shared" si="36"/>
        <v>0</v>
      </c>
      <c r="AL73" s="30">
        <f t="shared" si="37"/>
        <v>0</v>
      </c>
      <c r="AM73" s="30">
        <f t="shared" si="38"/>
        <v>0</v>
      </c>
    </row>
    <row r="74" spans="1:39" ht="26" x14ac:dyDescent="0.35">
      <c r="A74" s="11">
        <v>63</v>
      </c>
      <c r="B74" s="11" t="s">
        <v>43</v>
      </c>
      <c r="C74" s="12" t="s">
        <v>44</v>
      </c>
      <c r="D74" s="11" t="s">
        <v>37</v>
      </c>
      <c r="E74" s="13" t="s">
        <v>59</v>
      </c>
      <c r="F74" s="13" t="s">
        <v>30</v>
      </c>
      <c r="G74" s="32">
        <v>1523</v>
      </c>
      <c r="H74" s="33">
        <v>0</v>
      </c>
      <c r="I74" s="40">
        <f t="shared" si="60"/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17">
        <f t="shared" si="21"/>
        <v>0</v>
      </c>
      <c r="P74" s="17">
        <f t="shared" si="22"/>
        <v>0</v>
      </c>
      <c r="Q74" s="17">
        <f t="shared" si="23"/>
        <v>0</v>
      </c>
      <c r="R74" s="17">
        <f t="shared" si="24"/>
        <v>0</v>
      </c>
      <c r="S74" s="17">
        <f t="shared" si="25"/>
        <v>0</v>
      </c>
      <c r="T74" s="45" t="str">
        <f t="shared" si="61"/>
        <v/>
      </c>
      <c r="U74" s="11" t="str">
        <f t="shared" si="5"/>
        <v>Molto soddisfatto</v>
      </c>
      <c r="V74" s="37"/>
      <c r="W74" s="37"/>
      <c r="X74" s="37"/>
      <c r="Y74" s="37"/>
      <c r="Z74" s="37"/>
      <c r="AA74" s="16">
        <f t="shared" si="26"/>
        <v>0</v>
      </c>
      <c r="AB74" s="17">
        <f t="shared" si="27"/>
        <v>0</v>
      </c>
      <c r="AC74" s="17">
        <f t="shared" si="28"/>
        <v>0</v>
      </c>
      <c r="AD74" s="17">
        <f t="shared" si="29"/>
        <v>0</v>
      </c>
      <c r="AE74" s="17">
        <f t="shared" si="30"/>
        <v>0</v>
      </c>
      <c r="AF74" s="17">
        <f t="shared" si="31"/>
        <v>0</v>
      </c>
      <c r="AG74" s="17">
        <f t="shared" si="32"/>
        <v>0</v>
      </c>
      <c r="AH74" s="30">
        <f t="shared" si="33"/>
        <v>0</v>
      </c>
      <c r="AI74" s="30">
        <f t="shared" si="34"/>
        <v>0</v>
      </c>
      <c r="AJ74" s="30">
        <f t="shared" si="35"/>
        <v>0</v>
      </c>
      <c r="AK74" s="30">
        <f t="shared" si="36"/>
        <v>0</v>
      </c>
      <c r="AL74" s="30">
        <f t="shared" si="37"/>
        <v>0</v>
      </c>
      <c r="AM74" s="30">
        <f t="shared" si="38"/>
        <v>0</v>
      </c>
    </row>
    <row r="75" spans="1:39" ht="26" x14ac:dyDescent="0.35">
      <c r="A75" s="11">
        <v>64</v>
      </c>
      <c r="B75" s="11" t="s">
        <v>43</v>
      </c>
      <c r="C75" s="12" t="s">
        <v>44</v>
      </c>
      <c r="D75" s="11" t="s">
        <v>37</v>
      </c>
      <c r="E75" s="13" t="s">
        <v>60</v>
      </c>
      <c r="F75" s="13" t="s">
        <v>31</v>
      </c>
      <c r="G75" s="32">
        <v>1466</v>
      </c>
      <c r="H75" s="33">
        <v>2</v>
      </c>
      <c r="I75" s="40">
        <f t="shared" si="60"/>
        <v>1.364256480218281E-3</v>
      </c>
      <c r="J75" s="37">
        <v>0</v>
      </c>
      <c r="K75" s="37">
        <v>1</v>
      </c>
      <c r="L75" s="37">
        <v>0</v>
      </c>
      <c r="M75" s="37">
        <v>0</v>
      </c>
      <c r="N75" s="37">
        <v>1</v>
      </c>
      <c r="O75" s="17">
        <f t="shared" si="21"/>
        <v>0</v>
      </c>
      <c r="P75" s="17">
        <f t="shared" si="22"/>
        <v>0.5</v>
      </c>
      <c r="Q75" s="17">
        <f t="shared" si="23"/>
        <v>0</v>
      </c>
      <c r="R75" s="17">
        <f t="shared" si="24"/>
        <v>0</v>
      </c>
      <c r="S75" s="17">
        <f t="shared" si="25"/>
        <v>0.5</v>
      </c>
      <c r="T75" s="45">
        <f t="shared" si="61"/>
        <v>0.65</v>
      </c>
      <c r="U75" s="11" t="str">
        <f t="shared" si="5"/>
        <v>Soddisfatto</v>
      </c>
      <c r="V75" s="37"/>
      <c r="W75" s="37"/>
      <c r="X75" s="37"/>
      <c r="Y75" s="37"/>
      <c r="Z75" s="37"/>
      <c r="AA75" s="16">
        <f t="shared" si="26"/>
        <v>0</v>
      </c>
      <c r="AB75" s="17">
        <f t="shared" si="27"/>
        <v>0</v>
      </c>
      <c r="AC75" s="17">
        <f t="shared" si="28"/>
        <v>0</v>
      </c>
      <c r="AD75" s="17">
        <f t="shared" si="29"/>
        <v>0</v>
      </c>
      <c r="AE75" s="17">
        <f t="shared" si="30"/>
        <v>0</v>
      </c>
      <c r="AF75" s="17">
        <f t="shared" si="31"/>
        <v>0</v>
      </c>
      <c r="AG75" s="17">
        <f t="shared" si="32"/>
        <v>0</v>
      </c>
      <c r="AH75" s="30">
        <f t="shared" si="33"/>
        <v>0</v>
      </c>
      <c r="AI75" s="30">
        <f t="shared" si="34"/>
        <v>0</v>
      </c>
      <c r="AJ75" s="30">
        <f t="shared" si="35"/>
        <v>0</v>
      </c>
      <c r="AK75" s="30">
        <f t="shared" si="36"/>
        <v>0</v>
      </c>
      <c r="AL75" s="30">
        <f t="shared" si="37"/>
        <v>0</v>
      </c>
      <c r="AM75" s="30">
        <f t="shared" si="38"/>
        <v>0</v>
      </c>
    </row>
    <row r="76" spans="1:39" ht="26" x14ac:dyDescent="0.35">
      <c r="A76" s="11">
        <v>65</v>
      </c>
      <c r="B76" s="18" t="s">
        <v>43</v>
      </c>
      <c r="C76" s="19" t="s">
        <v>44</v>
      </c>
      <c r="D76" s="18" t="s">
        <v>37</v>
      </c>
      <c r="E76" s="20" t="s">
        <v>61</v>
      </c>
      <c r="F76" s="20" t="s">
        <v>32</v>
      </c>
      <c r="G76" s="6">
        <f>SUM(G72:G75)</f>
        <v>7397</v>
      </c>
      <c r="H76" s="7">
        <f>SUM(H72:H75)</f>
        <v>4</v>
      </c>
      <c r="I76" s="41">
        <f t="shared" si="60"/>
        <v>5.407597674733E-4</v>
      </c>
      <c r="J76" s="26">
        <f>SUM(J72:J75)</f>
        <v>2</v>
      </c>
      <c r="K76" s="26">
        <f>SUM(K72:K75)</f>
        <v>1</v>
      </c>
      <c r="L76" s="26">
        <f>SUM(L72:L75)</f>
        <v>0</v>
      </c>
      <c r="M76" s="26">
        <f>SUM(M72:M75)</f>
        <v>0</v>
      </c>
      <c r="N76" s="26">
        <f>SUM(N72:N75)</f>
        <v>1</v>
      </c>
      <c r="O76" s="22">
        <f t="shared" ref="O76:O107" si="62">IFERROR(J76/$H76,0)</f>
        <v>0.5</v>
      </c>
      <c r="P76" s="22">
        <f t="shared" ref="P76:P107" si="63">IFERROR(K76/$H76,0)</f>
        <v>0.25</v>
      </c>
      <c r="Q76" s="22">
        <f t="shared" ref="Q76:Q107" si="64">IFERROR(L76/$H76,0)</f>
        <v>0</v>
      </c>
      <c r="R76" s="22">
        <f t="shared" ref="R76:R107" si="65">IFERROR(M76/$H76,0)</f>
        <v>0</v>
      </c>
      <c r="S76" s="22">
        <f t="shared" ref="S76:S107" si="66">IFERROR(N76/$H76,0)</f>
        <v>0.25</v>
      </c>
      <c r="T76" s="45">
        <f t="shared" si="61"/>
        <v>0.81666666666666665</v>
      </c>
      <c r="U76" s="18" t="str">
        <f t="shared" ref="U76:U116" si="67">IF(T76=0,"Non valutato",IF(T76&gt;=0.75,"Molto soddisfatto",IF(AND(T76&gt;0.5,T76&lt;0.75),"Soddisfatto",IF(AND(T76&gt;=0.25,T76&lt;=0.5),"Parzialmente soddisfatto","Insoddisfatto"))))</f>
        <v>Molto soddisfatto</v>
      </c>
      <c r="V76" s="21">
        <f>SUM(V72:V75)</f>
        <v>0</v>
      </c>
      <c r="W76" s="21">
        <f>SUM(W72:W75)</f>
        <v>0</v>
      </c>
      <c r="X76" s="21">
        <f>SUM(X72:X75)</f>
        <v>0</v>
      </c>
      <c r="Y76" s="21">
        <f>SUM(Y72:Y75)</f>
        <v>0</v>
      </c>
      <c r="Z76" s="21">
        <f>SUM(Z72:Z75)</f>
        <v>0</v>
      </c>
      <c r="AA76" s="16">
        <f t="shared" ref="AA76:AA107" si="68">SUM(V76:Z76)</f>
        <v>0</v>
      </c>
      <c r="AB76" s="22">
        <f t="shared" ref="AB76:AB107" si="69">IFERROR(V76/SUM($V76:$Z76),0)</f>
        <v>0</v>
      </c>
      <c r="AC76" s="22">
        <f t="shared" ref="AC76:AC107" si="70">IFERROR(W76/SUM($V76:$Z76),0)</f>
        <v>0</v>
      </c>
      <c r="AD76" s="22">
        <f t="shared" ref="AD76:AD107" si="71">IFERROR(X76/SUM($V76:$Z76),0)</f>
        <v>0</v>
      </c>
      <c r="AE76" s="22">
        <f t="shared" ref="AE76:AE107" si="72">IFERROR(Y76/SUM($V76:$Z76),0)</f>
        <v>0</v>
      </c>
      <c r="AF76" s="22">
        <f t="shared" ref="AF76:AF107" si="73">IFERROR(Z76/SUM($V76:$Z76),0)</f>
        <v>0</v>
      </c>
      <c r="AG76" s="22">
        <f t="shared" ref="AG76:AG107" si="74">MAX(AB76:AF76)</f>
        <v>0</v>
      </c>
      <c r="AH76" s="31">
        <f t="shared" ref="AH76:AH107" si="75">IFERROR(V76/$H76,0)</f>
        <v>0</v>
      </c>
      <c r="AI76" s="31">
        <f t="shared" ref="AI76:AI107" si="76">IFERROR(W76/$H76,0)</f>
        <v>0</v>
      </c>
      <c r="AJ76" s="31">
        <f t="shared" ref="AJ76:AJ107" si="77">IFERROR(X76/$H76,0)</f>
        <v>0</v>
      </c>
      <c r="AK76" s="31">
        <f t="shared" ref="AK76:AK107" si="78">IFERROR(Y76/$H76,0)</f>
        <v>0</v>
      </c>
      <c r="AL76" s="31">
        <f t="shared" ref="AL76:AL107" si="79">IFERROR(Z76/$H76,0)</f>
        <v>0</v>
      </c>
      <c r="AM76" s="31">
        <f t="shared" ref="AM76:AM107" si="80">IFERROR(AA76/H76,0)</f>
        <v>0</v>
      </c>
    </row>
    <row r="77" spans="1:39" ht="26" x14ac:dyDescent="0.35">
      <c r="A77" s="11">
        <v>66</v>
      </c>
      <c r="B77" s="11" t="s">
        <v>43</v>
      </c>
      <c r="C77" s="12" t="s">
        <v>45</v>
      </c>
      <c r="D77" s="11" t="s">
        <v>37</v>
      </c>
      <c r="E77" s="13" t="s">
        <v>57</v>
      </c>
      <c r="F77" s="13" t="s">
        <v>28</v>
      </c>
      <c r="G77" s="32">
        <v>75</v>
      </c>
      <c r="H77" s="36">
        <v>1</v>
      </c>
      <c r="I77" s="40">
        <f t="shared" si="60"/>
        <v>1.3333333333333334E-2</v>
      </c>
      <c r="J77" s="37">
        <v>1</v>
      </c>
      <c r="K77" s="37"/>
      <c r="L77" s="37"/>
      <c r="M77" s="37"/>
      <c r="N77" s="37"/>
      <c r="O77" s="17">
        <f t="shared" si="62"/>
        <v>1</v>
      </c>
      <c r="P77" s="17">
        <f t="shared" si="63"/>
        <v>0</v>
      </c>
      <c r="Q77" s="17">
        <f t="shared" si="64"/>
        <v>0</v>
      </c>
      <c r="R77" s="17">
        <f t="shared" si="65"/>
        <v>0</v>
      </c>
      <c r="S77" s="17">
        <f t="shared" si="66"/>
        <v>0</v>
      </c>
      <c r="T77" s="45">
        <f t="shared" si="61"/>
        <v>0.9</v>
      </c>
      <c r="U77" s="11" t="str">
        <f t="shared" si="67"/>
        <v>Molto soddisfatto</v>
      </c>
      <c r="V77" s="37"/>
      <c r="W77" s="37"/>
      <c r="X77" s="37"/>
      <c r="Y77" s="37"/>
      <c r="Z77" s="37"/>
      <c r="AA77" s="16">
        <f t="shared" si="68"/>
        <v>0</v>
      </c>
      <c r="AB77" s="17">
        <f t="shared" si="69"/>
        <v>0</v>
      </c>
      <c r="AC77" s="17">
        <f t="shared" si="70"/>
        <v>0</v>
      </c>
      <c r="AD77" s="17">
        <f t="shared" si="71"/>
        <v>0</v>
      </c>
      <c r="AE77" s="17">
        <f t="shared" si="72"/>
        <v>0</v>
      </c>
      <c r="AF77" s="17">
        <f t="shared" si="73"/>
        <v>0</v>
      </c>
      <c r="AG77" s="17">
        <f t="shared" si="74"/>
        <v>0</v>
      </c>
      <c r="AH77" s="30">
        <f t="shared" si="75"/>
        <v>0</v>
      </c>
      <c r="AI77" s="30">
        <f t="shared" si="76"/>
        <v>0</v>
      </c>
      <c r="AJ77" s="30">
        <f t="shared" si="77"/>
        <v>0</v>
      </c>
      <c r="AK77" s="30">
        <f t="shared" si="78"/>
        <v>0</v>
      </c>
      <c r="AL77" s="30">
        <f t="shared" si="79"/>
        <v>0</v>
      </c>
      <c r="AM77" s="30">
        <f t="shared" si="80"/>
        <v>0</v>
      </c>
    </row>
    <row r="78" spans="1:39" ht="26" x14ac:dyDescent="0.35">
      <c r="A78" s="11">
        <v>67</v>
      </c>
      <c r="B78" s="11" t="s">
        <v>43</v>
      </c>
      <c r="C78" s="12" t="s">
        <v>45</v>
      </c>
      <c r="D78" s="11" t="s">
        <v>37</v>
      </c>
      <c r="E78" s="13" t="s">
        <v>58</v>
      </c>
      <c r="F78" s="13" t="s">
        <v>29</v>
      </c>
      <c r="G78" s="32">
        <v>85</v>
      </c>
      <c r="H78" s="33">
        <v>1</v>
      </c>
      <c r="I78" s="40">
        <f t="shared" si="60"/>
        <v>1.1764705882352941E-2</v>
      </c>
      <c r="J78" s="37">
        <v>1</v>
      </c>
      <c r="K78" s="37"/>
      <c r="L78" s="37"/>
      <c r="M78" s="37"/>
      <c r="N78" s="37"/>
      <c r="O78" s="17">
        <f t="shared" si="62"/>
        <v>1</v>
      </c>
      <c r="P78" s="17">
        <f t="shared" si="63"/>
        <v>0</v>
      </c>
      <c r="Q78" s="17">
        <f t="shared" si="64"/>
        <v>0</v>
      </c>
      <c r="R78" s="17">
        <f t="shared" si="65"/>
        <v>0</v>
      </c>
      <c r="S78" s="17">
        <f t="shared" si="66"/>
        <v>0</v>
      </c>
      <c r="T78" s="45">
        <f t="shared" si="61"/>
        <v>0.9</v>
      </c>
      <c r="U78" s="11" t="str">
        <f t="shared" si="67"/>
        <v>Molto soddisfatto</v>
      </c>
      <c r="V78" s="37"/>
      <c r="W78" s="37"/>
      <c r="X78" s="37"/>
      <c r="Y78" s="37"/>
      <c r="Z78" s="37"/>
      <c r="AA78" s="16">
        <f t="shared" si="68"/>
        <v>0</v>
      </c>
      <c r="AB78" s="17">
        <f t="shared" si="69"/>
        <v>0</v>
      </c>
      <c r="AC78" s="17">
        <f t="shared" si="70"/>
        <v>0</v>
      </c>
      <c r="AD78" s="17">
        <f t="shared" si="71"/>
        <v>0</v>
      </c>
      <c r="AE78" s="17">
        <f t="shared" si="72"/>
        <v>0</v>
      </c>
      <c r="AF78" s="17">
        <f t="shared" si="73"/>
        <v>0</v>
      </c>
      <c r="AG78" s="17">
        <f t="shared" si="74"/>
        <v>0</v>
      </c>
      <c r="AH78" s="30">
        <f t="shared" si="75"/>
        <v>0</v>
      </c>
      <c r="AI78" s="30">
        <f t="shared" si="76"/>
        <v>0</v>
      </c>
      <c r="AJ78" s="30">
        <f t="shared" si="77"/>
        <v>0</v>
      </c>
      <c r="AK78" s="30">
        <f t="shared" si="78"/>
        <v>0</v>
      </c>
      <c r="AL78" s="30">
        <f t="shared" si="79"/>
        <v>0</v>
      </c>
      <c r="AM78" s="30">
        <f t="shared" si="80"/>
        <v>0</v>
      </c>
    </row>
    <row r="79" spans="1:39" ht="26" x14ac:dyDescent="0.35">
      <c r="A79" s="11">
        <v>68</v>
      </c>
      <c r="B79" s="11" t="s">
        <v>43</v>
      </c>
      <c r="C79" s="12" t="s">
        <v>45</v>
      </c>
      <c r="D79" s="11" t="s">
        <v>37</v>
      </c>
      <c r="E79" s="13" t="s">
        <v>59</v>
      </c>
      <c r="F79" s="13" t="s">
        <v>30</v>
      </c>
      <c r="G79" s="32">
        <v>65</v>
      </c>
      <c r="H79" s="33">
        <v>1</v>
      </c>
      <c r="I79" s="40">
        <f t="shared" si="60"/>
        <v>1.5384615384615385E-2</v>
      </c>
      <c r="J79" s="37">
        <v>1</v>
      </c>
      <c r="K79" s="37"/>
      <c r="L79" s="37"/>
      <c r="M79" s="37"/>
      <c r="N79" s="37"/>
      <c r="O79" s="17">
        <f t="shared" si="62"/>
        <v>1</v>
      </c>
      <c r="P79" s="17">
        <f t="shared" si="63"/>
        <v>0</v>
      </c>
      <c r="Q79" s="17">
        <f t="shared" si="64"/>
        <v>0</v>
      </c>
      <c r="R79" s="17">
        <f t="shared" si="65"/>
        <v>0</v>
      </c>
      <c r="S79" s="17">
        <f t="shared" si="66"/>
        <v>0</v>
      </c>
      <c r="T79" s="45">
        <f t="shared" si="61"/>
        <v>0.9</v>
      </c>
      <c r="U79" s="11" t="str">
        <f t="shared" si="67"/>
        <v>Molto soddisfatto</v>
      </c>
      <c r="V79" s="37"/>
      <c r="W79" s="37"/>
      <c r="X79" s="37"/>
      <c r="Y79" s="37"/>
      <c r="Z79" s="37"/>
      <c r="AA79" s="16">
        <f t="shared" si="68"/>
        <v>0</v>
      </c>
      <c r="AB79" s="17">
        <f t="shared" si="69"/>
        <v>0</v>
      </c>
      <c r="AC79" s="17">
        <f t="shared" si="70"/>
        <v>0</v>
      </c>
      <c r="AD79" s="17">
        <f t="shared" si="71"/>
        <v>0</v>
      </c>
      <c r="AE79" s="17">
        <f t="shared" si="72"/>
        <v>0</v>
      </c>
      <c r="AF79" s="17">
        <f t="shared" si="73"/>
        <v>0</v>
      </c>
      <c r="AG79" s="17">
        <f t="shared" si="74"/>
        <v>0</v>
      </c>
      <c r="AH79" s="30">
        <f t="shared" si="75"/>
        <v>0</v>
      </c>
      <c r="AI79" s="30">
        <f t="shared" si="76"/>
        <v>0</v>
      </c>
      <c r="AJ79" s="30">
        <f t="shared" si="77"/>
        <v>0</v>
      </c>
      <c r="AK79" s="30">
        <f t="shared" si="78"/>
        <v>0</v>
      </c>
      <c r="AL79" s="30">
        <f t="shared" si="79"/>
        <v>0</v>
      </c>
      <c r="AM79" s="30">
        <f t="shared" si="80"/>
        <v>0</v>
      </c>
    </row>
    <row r="80" spans="1:39" ht="26" x14ac:dyDescent="0.35">
      <c r="A80" s="11">
        <v>69</v>
      </c>
      <c r="B80" s="11" t="s">
        <v>43</v>
      </c>
      <c r="C80" s="12" t="s">
        <v>45</v>
      </c>
      <c r="D80" s="11" t="s">
        <v>37</v>
      </c>
      <c r="E80" s="13" t="s">
        <v>60</v>
      </c>
      <c r="F80" s="13" t="s">
        <v>31</v>
      </c>
      <c r="G80" s="32">
        <v>70</v>
      </c>
      <c r="H80" s="33">
        <v>3</v>
      </c>
      <c r="I80" s="40">
        <f t="shared" si="60"/>
        <v>4.2857142857142858E-2</v>
      </c>
      <c r="J80" s="37">
        <v>3</v>
      </c>
      <c r="K80" s="37"/>
      <c r="L80" s="37"/>
      <c r="M80" s="37"/>
      <c r="N80" s="37"/>
      <c r="O80" s="17">
        <f t="shared" si="62"/>
        <v>1</v>
      </c>
      <c r="P80" s="17">
        <f t="shared" si="63"/>
        <v>0</v>
      </c>
      <c r="Q80" s="17">
        <f t="shared" si="64"/>
        <v>0</v>
      </c>
      <c r="R80" s="17">
        <f t="shared" si="65"/>
        <v>0</v>
      </c>
      <c r="S80" s="17">
        <f t="shared" si="66"/>
        <v>0</v>
      </c>
      <c r="T80" s="45">
        <f t="shared" si="61"/>
        <v>0.9</v>
      </c>
      <c r="U80" s="11" t="str">
        <f t="shared" si="67"/>
        <v>Molto soddisfatto</v>
      </c>
      <c r="V80" s="37"/>
      <c r="W80" s="37"/>
      <c r="X80" s="37"/>
      <c r="Y80" s="37"/>
      <c r="Z80" s="37"/>
      <c r="AA80" s="16">
        <f t="shared" si="68"/>
        <v>0</v>
      </c>
      <c r="AB80" s="17">
        <f t="shared" si="69"/>
        <v>0</v>
      </c>
      <c r="AC80" s="17">
        <f t="shared" si="70"/>
        <v>0</v>
      </c>
      <c r="AD80" s="17">
        <f t="shared" si="71"/>
        <v>0</v>
      </c>
      <c r="AE80" s="17">
        <f t="shared" si="72"/>
        <v>0</v>
      </c>
      <c r="AF80" s="17">
        <f t="shared" si="73"/>
        <v>0</v>
      </c>
      <c r="AG80" s="17">
        <f t="shared" si="74"/>
        <v>0</v>
      </c>
      <c r="AH80" s="30">
        <f t="shared" si="75"/>
        <v>0</v>
      </c>
      <c r="AI80" s="30">
        <f t="shared" si="76"/>
        <v>0</v>
      </c>
      <c r="AJ80" s="30">
        <f t="shared" si="77"/>
        <v>0</v>
      </c>
      <c r="AK80" s="30">
        <f t="shared" si="78"/>
        <v>0</v>
      </c>
      <c r="AL80" s="30">
        <f t="shared" si="79"/>
        <v>0</v>
      </c>
      <c r="AM80" s="30">
        <f t="shared" si="80"/>
        <v>0</v>
      </c>
    </row>
    <row r="81" spans="1:39" ht="26" x14ac:dyDescent="0.35">
      <c r="A81" s="11">
        <v>70</v>
      </c>
      <c r="B81" s="18" t="s">
        <v>43</v>
      </c>
      <c r="C81" s="19" t="s">
        <v>45</v>
      </c>
      <c r="D81" s="18" t="s">
        <v>37</v>
      </c>
      <c r="E81" s="20" t="s">
        <v>61</v>
      </c>
      <c r="F81" s="20" t="s">
        <v>32</v>
      </c>
      <c r="G81" s="6">
        <f>SUM(G77:G80)</f>
        <v>295</v>
      </c>
      <c r="H81" s="7">
        <f>SUM(H77:H80)</f>
        <v>6</v>
      </c>
      <c r="I81" s="41">
        <f t="shared" si="60"/>
        <v>2.0338983050847456E-2</v>
      </c>
      <c r="J81" s="26">
        <f>SUM(J77:J80)</f>
        <v>6</v>
      </c>
      <c r="K81" s="26">
        <f>SUM(K77:K80)</f>
        <v>0</v>
      </c>
      <c r="L81" s="26">
        <f>SUM(L77:L80)</f>
        <v>0</v>
      </c>
      <c r="M81" s="26">
        <f>SUM(M77:M80)</f>
        <v>0</v>
      </c>
      <c r="N81" s="26">
        <f>SUM(N77:N80)</f>
        <v>0</v>
      </c>
      <c r="O81" s="22">
        <f t="shared" si="62"/>
        <v>1</v>
      </c>
      <c r="P81" s="22">
        <f t="shared" si="63"/>
        <v>0</v>
      </c>
      <c r="Q81" s="22">
        <f t="shared" si="64"/>
        <v>0</v>
      </c>
      <c r="R81" s="22">
        <f t="shared" si="65"/>
        <v>0</v>
      </c>
      <c r="S81" s="22">
        <f t="shared" si="66"/>
        <v>0</v>
      </c>
      <c r="T81" s="45">
        <f t="shared" si="61"/>
        <v>0.9</v>
      </c>
      <c r="U81" s="18" t="str">
        <f t="shared" si="67"/>
        <v>Molto soddisfatto</v>
      </c>
      <c r="V81" s="21">
        <f>SUM(V77:V80)</f>
        <v>0</v>
      </c>
      <c r="W81" s="21">
        <f>SUM(W77:W80)</f>
        <v>0</v>
      </c>
      <c r="X81" s="21">
        <f>SUM(X77:X80)</f>
        <v>0</v>
      </c>
      <c r="Y81" s="21">
        <f>SUM(Y77:Y80)</f>
        <v>0</v>
      </c>
      <c r="Z81" s="21">
        <f>SUM(Z77:Z80)</f>
        <v>0</v>
      </c>
      <c r="AA81" s="16">
        <f t="shared" si="68"/>
        <v>0</v>
      </c>
      <c r="AB81" s="22">
        <f t="shared" si="69"/>
        <v>0</v>
      </c>
      <c r="AC81" s="22">
        <f t="shared" si="70"/>
        <v>0</v>
      </c>
      <c r="AD81" s="22">
        <f t="shared" si="71"/>
        <v>0</v>
      </c>
      <c r="AE81" s="22">
        <f t="shared" si="72"/>
        <v>0</v>
      </c>
      <c r="AF81" s="22">
        <f t="shared" si="73"/>
        <v>0</v>
      </c>
      <c r="AG81" s="22">
        <f t="shared" si="74"/>
        <v>0</v>
      </c>
      <c r="AH81" s="31">
        <f t="shared" si="75"/>
        <v>0</v>
      </c>
      <c r="AI81" s="31">
        <f t="shared" si="76"/>
        <v>0</v>
      </c>
      <c r="AJ81" s="31">
        <f t="shared" si="77"/>
        <v>0</v>
      </c>
      <c r="AK81" s="31">
        <f t="shared" si="78"/>
        <v>0</v>
      </c>
      <c r="AL81" s="31">
        <f t="shared" si="79"/>
        <v>0</v>
      </c>
      <c r="AM81" s="31">
        <f t="shared" si="80"/>
        <v>0</v>
      </c>
    </row>
    <row r="82" spans="1:39" ht="26" x14ac:dyDescent="0.35">
      <c r="A82" s="11">
        <v>71</v>
      </c>
      <c r="B82" s="11" t="s">
        <v>43</v>
      </c>
      <c r="C82" s="12" t="s">
        <v>46</v>
      </c>
      <c r="D82" s="11" t="s">
        <v>37</v>
      </c>
      <c r="E82" s="13" t="s">
        <v>57</v>
      </c>
      <c r="F82" s="13" t="s">
        <v>28</v>
      </c>
      <c r="G82" s="32">
        <v>23</v>
      </c>
      <c r="H82" s="36">
        <v>1</v>
      </c>
      <c r="I82" s="40">
        <f t="shared" si="60"/>
        <v>4.3478260869565216E-2</v>
      </c>
      <c r="J82" s="37">
        <v>1</v>
      </c>
      <c r="K82" s="37"/>
      <c r="L82" s="37"/>
      <c r="M82" s="37"/>
      <c r="N82" s="37"/>
      <c r="O82" s="17">
        <f t="shared" si="62"/>
        <v>1</v>
      </c>
      <c r="P82" s="17">
        <f t="shared" si="63"/>
        <v>0</v>
      </c>
      <c r="Q82" s="17">
        <f t="shared" si="64"/>
        <v>0</v>
      </c>
      <c r="R82" s="17">
        <f t="shared" si="65"/>
        <v>0</v>
      </c>
      <c r="S82" s="17">
        <f t="shared" si="66"/>
        <v>0</v>
      </c>
      <c r="T82" s="45">
        <f t="shared" si="61"/>
        <v>0.9</v>
      </c>
      <c r="U82" s="11" t="str">
        <f t="shared" si="67"/>
        <v>Molto soddisfatto</v>
      </c>
      <c r="V82" s="37"/>
      <c r="W82" s="37"/>
      <c r="X82" s="37"/>
      <c r="Y82" s="37"/>
      <c r="Z82" s="37"/>
      <c r="AA82" s="16">
        <f t="shared" si="68"/>
        <v>0</v>
      </c>
      <c r="AB82" s="17">
        <f t="shared" si="69"/>
        <v>0</v>
      </c>
      <c r="AC82" s="17">
        <f t="shared" si="70"/>
        <v>0</v>
      </c>
      <c r="AD82" s="17">
        <f t="shared" si="71"/>
        <v>0</v>
      </c>
      <c r="AE82" s="17">
        <f t="shared" si="72"/>
        <v>0</v>
      </c>
      <c r="AF82" s="17">
        <f t="shared" si="73"/>
        <v>0</v>
      </c>
      <c r="AG82" s="17">
        <f t="shared" si="74"/>
        <v>0</v>
      </c>
      <c r="AH82" s="30">
        <f t="shared" si="75"/>
        <v>0</v>
      </c>
      <c r="AI82" s="30">
        <f t="shared" si="76"/>
        <v>0</v>
      </c>
      <c r="AJ82" s="30">
        <f t="shared" si="77"/>
        <v>0</v>
      </c>
      <c r="AK82" s="30">
        <f t="shared" si="78"/>
        <v>0</v>
      </c>
      <c r="AL82" s="30">
        <f t="shared" si="79"/>
        <v>0</v>
      </c>
      <c r="AM82" s="30">
        <f t="shared" si="80"/>
        <v>0</v>
      </c>
    </row>
    <row r="83" spans="1:39" ht="26" x14ac:dyDescent="0.35">
      <c r="A83" s="11">
        <v>72</v>
      </c>
      <c r="B83" s="11" t="s">
        <v>43</v>
      </c>
      <c r="C83" s="12" t="s">
        <v>46</v>
      </c>
      <c r="D83" s="11" t="s">
        <v>37</v>
      </c>
      <c r="E83" s="13" t="s">
        <v>58</v>
      </c>
      <c r="F83" s="13" t="s">
        <v>29</v>
      </c>
      <c r="G83" s="32">
        <v>13</v>
      </c>
      <c r="H83" s="33">
        <v>1</v>
      </c>
      <c r="I83" s="40">
        <f t="shared" si="60"/>
        <v>7.6923076923076927E-2</v>
      </c>
      <c r="J83" s="37">
        <v>1</v>
      </c>
      <c r="K83" s="37"/>
      <c r="L83" s="37"/>
      <c r="M83" s="37"/>
      <c r="N83" s="37"/>
      <c r="O83" s="17">
        <f t="shared" si="62"/>
        <v>1</v>
      </c>
      <c r="P83" s="17">
        <f t="shared" si="63"/>
        <v>0</v>
      </c>
      <c r="Q83" s="17">
        <f t="shared" si="64"/>
        <v>0</v>
      </c>
      <c r="R83" s="17">
        <f t="shared" si="65"/>
        <v>0</v>
      </c>
      <c r="S83" s="17">
        <f t="shared" si="66"/>
        <v>0</v>
      </c>
      <c r="T83" s="45">
        <f t="shared" si="61"/>
        <v>0.9</v>
      </c>
      <c r="U83" s="11" t="str">
        <f t="shared" si="67"/>
        <v>Molto soddisfatto</v>
      </c>
      <c r="V83" s="37"/>
      <c r="W83" s="37"/>
      <c r="X83" s="37"/>
      <c r="Y83" s="37"/>
      <c r="Z83" s="37"/>
      <c r="AA83" s="16">
        <f t="shared" si="68"/>
        <v>0</v>
      </c>
      <c r="AB83" s="17">
        <f t="shared" si="69"/>
        <v>0</v>
      </c>
      <c r="AC83" s="17">
        <f t="shared" si="70"/>
        <v>0</v>
      </c>
      <c r="AD83" s="17">
        <f t="shared" si="71"/>
        <v>0</v>
      </c>
      <c r="AE83" s="17">
        <f t="shared" si="72"/>
        <v>0</v>
      </c>
      <c r="AF83" s="17">
        <f t="shared" si="73"/>
        <v>0</v>
      </c>
      <c r="AG83" s="17">
        <f t="shared" si="74"/>
        <v>0</v>
      </c>
      <c r="AH83" s="30">
        <f t="shared" si="75"/>
        <v>0</v>
      </c>
      <c r="AI83" s="30">
        <f t="shared" si="76"/>
        <v>0</v>
      </c>
      <c r="AJ83" s="30">
        <f t="shared" si="77"/>
        <v>0</v>
      </c>
      <c r="AK83" s="30">
        <f t="shared" si="78"/>
        <v>0</v>
      </c>
      <c r="AL83" s="30">
        <f t="shared" si="79"/>
        <v>0</v>
      </c>
      <c r="AM83" s="30">
        <f t="shared" si="80"/>
        <v>0</v>
      </c>
    </row>
    <row r="84" spans="1:39" ht="26" hidden="1" x14ac:dyDescent="0.35">
      <c r="A84" s="11">
        <v>73</v>
      </c>
      <c r="B84" s="11" t="s">
        <v>43</v>
      </c>
      <c r="C84" s="12" t="s">
        <v>46</v>
      </c>
      <c r="D84" s="11" t="s">
        <v>37</v>
      </c>
      <c r="E84" s="13" t="s">
        <v>59</v>
      </c>
      <c r="F84" s="13" t="s">
        <v>30</v>
      </c>
      <c r="G84" s="32"/>
      <c r="H84" s="33"/>
      <c r="I84" s="40" t="str">
        <f t="shared" si="60"/>
        <v/>
      </c>
      <c r="J84" s="37"/>
      <c r="K84" s="37"/>
      <c r="L84" s="37"/>
      <c r="M84" s="37"/>
      <c r="N84" s="37"/>
      <c r="O84" s="17">
        <f t="shared" si="62"/>
        <v>0</v>
      </c>
      <c r="P84" s="17">
        <f t="shared" si="63"/>
        <v>0</v>
      </c>
      <c r="Q84" s="17">
        <f t="shared" si="64"/>
        <v>0</v>
      </c>
      <c r="R84" s="17">
        <f t="shared" si="65"/>
        <v>0</v>
      </c>
      <c r="S84" s="17">
        <f t="shared" si="66"/>
        <v>0</v>
      </c>
      <c r="T84" s="45" t="str">
        <f t="shared" si="61"/>
        <v/>
      </c>
      <c r="U84" s="11" t="str">
        <f t="shared" si="67"/>
        <v>Molto soddisfatto</v>
      </c>
      <c r="V84" s="37"/>
      <c r="W84" s="37"/>
      <c r="X84" s="37"/>
      <c r="Y84" s="37"/>
      <c r="Z84" s="37"/>
      <c r="AA84" s="16">
        <f t="shared" si="68"/>
        <v>0</v>
      </c>
      <c r="AB84" s="17">
        <f t="shared" si="69"/>
        <v>0</v>
      </c>
      <c r="AC84" s="17">
        <f t="shared" si="70"/>
        <v>0</v>
      </c>
      <c r="AD84" s="17">
        <f t="shared" si="71"/>
        <v>0</v>
      </c>
      <c r="AE84" s="17">
        <f t="shared" si="72"/>
        <v>0</v>
      </c>
      <c r="AF84" s="17">
        <f t="shared" si="73"/>
        <v>0</v>
      </c>
      <c r="AG84" s="17">
        <f t="shared" si="74"/>
        <v>0</v>
      </c>
      <c r="AH84" s="30">
        <f t="shared" si="75"/>
        <v>0</v>
      </c>
      <c r="AI84" s="30">
        <f t="shared" si="76"/>
        <v>0</v>
      </c>
      <c r="AJ84" s="30">
        <f t="shared" si="77"/>
        <v>0</v>
      </c>
      <c r="AK84" s="30">
        <f t="shared" si="78"/>
        <v>0</v>
      </c>
      <c r="AL84" s="30">
        <f t="shared" si="79"/>
        <v>0</v>
      </c>
      <c r="AM84" s="30">
        <f t="shared" si="80"/>
        <v>0</v>
      </c>
    </row>
    <row r="85" spans="1:39" ht="26" hidden="1" x14ac:dyDescent="0.35">
      <c r="A85" s="11">
        <v>74</v>
      </c>
      <c r="B85" s="11" t="s">
        <v>43</v>
      </c>
      <c r="C85" s="12" t="s">
        <v>46</v>
      </c>
      <c r="D85" s="11" t="s">
        <v>37</v>
      </c>
      <c r="E85" s="13" t="s">
        <v>60</v>
      </c>
      <c r="F85" s="13" t="s">
        <v>31</v>
      </c>
      <c r="G85" s="32"/>
      <c r="H85" s="33"/>
      <c r="I85" s="40" t="str">
        <f t="shared" si="60"/>
        <v/>
      </c>
      <c r="J85" s="37"/>
      <c r="K85" s="37"/>
      <c r="L85" s="37"/>
      <c r="M85" s="37"/>
      <c r="N85" s="37"/>
      <c r="O85" s="17">
        <f t="shared" si="62"/>
        <v>0</v>
      </c>
      <c r="P85" s="17">
        <f t="shared" si="63"/>
        <v>0</v>
      </c>
      <c r="Q85" s="17">
        <f t="shared" si="64"/>
        <v>0</v>
      </c>
      <c r="R85" s="17">
        <f t="shared" si="65"/>
        <v>0</v>
      </c>
      <c r="S85" s="17">
        <f t="shared" si="66"/>
        <v>0</v>
      </c>
      <c r="T85" s="45" t="str">
        <f t="shared" si="61"/>
        <v/>
      </c>
      <c r="U85" s="11" t="str">
        <f t="shared" si="67"/>
        <v>Molto soddisfatto</v>
      </c>
      <c r="V85" s="37"/>
      <c r="W85" s="37"/>
      <c r="X85" s="37"/>
      <c r="Y85" s="37"/>
      <c r="Z85" s="37"/>
      <c r="AA85" s="16">
        <f t="shared" si="68"/>
        <v>0</v>
      </c>
      <c r="AB85" s="17">
        <f t="shared" si="69"/>
        <v>0</v>
      </c>
      <c r="AC85" s="17">
        <f t="shared" si="70"/>
        <v>0</v>
      </c>
      <c r="AD85" s="17">
        <f t="shared" si="71"/>
        <v>0</v>
      </c>
      <c r="AE85" s="17">
        <f t="shared" si="72"/>
        <v>0</v>
      </c>
      <c r="AF85" s="17">
        <f t="shared" si="73"/>
        <v>0</v>
      </c>
      <c r="AG85" s="17">
        <f t="shared" si="74"/>
        <v>0</v>
      </c>
      <c r="AH85" s="30">
        <f t="shared" si="75"/>
        <v>0</v>
      </c>
      <c r="AI85" s="30">
        <f t="shared" si="76"/>
        <v>0</v>
      </c>
      <c r="AJ85" s="30">
        <f t="shared" si="77"/>
        <v>0</v>
      </c>
      <c r="AK85" s="30">
        <f t="shared" si="78"/>
        <v>0</v>
      </c>
      <c r="AL85" s="30">
        <f t="shared" si="79"/>
        <v>0</v>
      </c>
      <c r="AM85" s="30">
        <f t="shared" si="80"/>
        <v>0</v>
      </c>
    </row>
    <row r="86" spans="1:39" ht="26" x14ac:dyDescent="0.35">
      <c r="A86" s="11">
        <v>75</v>
      </c>
      <c r="B86" s="18" t="s">
        <v>43</v>
      </c>
      <c r="C86" s="19" t="s">
        <v>46</v>
      </c>
      <c r="D86" s="18" t="s">
        <v>37</v>
      </c>
      <c r="E86" s="20" t="s">
        <v>61</v>
      </c>
      <c r="F86" s="20" t="s">
        <v>32</v>
      </c>
      <c r="G86" s="6">
        <f>SUM(G82:G85)</f>
        <v>36</v>
      </c>
      <c r="H86" s="7">
        <f>SUM(H82:H85)</f>
        <v>2</v>
      </c>
      <c r="I86" s="41">
        <f t="shared" si="60"/>
        <v>5.5555555555555552E-2</v>
      </c>
      <c r="J86" s="26">
        <f>SUM(J82:J85)</f>
        <v>2</v>
      </c>
      <c r="K86" s="26">
        <f>SUM(K82:K85)</f>
        <v>0</v>
      </c>
      <c r="L86" s="26">
        <f>SUM(L82:L85)</f>
        <v>0</v>
      </c>
      <c r="M86" s="26">
        <f>SUM(M82:M85)</f>
        <v>0</v>
      </c>
      <c r="N86" s="26">
        <f>SUM(N82:N85)</f>
        <v>0</v>
      </c>
      <c r="O86" s="22">
        <f t="shared" si="62"/>
        <v>1</v>
      </c>
      <c r="P86" s="22">
        <f t="shared" si="63"/>
        <v>0</v>
      </c>
      <c r="Q86" s="22">
        <f t="shared" si="64"/>
        <v>0</v>
      </c>
      <c r="R86" s="22">
        <f t="shared" si="65"/>
        <v>0</v>
      </c>
      <c r="S86" s="22">
        <f t="shared" si="66"/>
        <v>0</v>
      </c>
      <c r="T86" s="45">
        <f t="shared" si="61"/>
        <v>0.9</v>
      </c>
      <c r="U86" s="18" t="str">
        <f t="shared" si="67"/>
        <v>Molto soddisfatto</v>
      </c>
      <c r="V86" s="21">
        <f>SUM(V82:V85)</f>
        <v>0</v>
      </c>
      <c r="W86" s="21">
        <f>SUM(W82:W85)</f>
        <v>0</v>
      </c>
      <c r="X86" s="21">
        <f>SUM(X82:X85)</f>
        <v>0</v>
      </c>
      <c r="Y86" s="21">
        <f>SUM(Y82:Y85)</f>
        <v>0</v>
      </c>
      <c r="Z86" s="21">
        <f>SUM(Z82:Z85)</f>
        <v>0</v>
      </c>
      <c r="AA86" s="16">
        <f t="shared" si="68"/>
        <v>0</v>
      </c>
      <c r="AB86" s="22">
        <f t="shared" si="69"/>
        <v>0</v>
      </c>
      <c r="AC86" s="22">
        <f t="shared" si="70"/>
        <v>0</v>
      </c>
      <c r="AD86" s="22">
        <f t="shared" si="71"/>
        <v>0</v>
      </c>
      <c r="AE86" s="22">
        <f t="shared" si="72"/>
        <v>0</v>
      </c>
      <c r="AF86" s="22">
        <f t="shared" si="73"/>
        <v>0</v>
      </c>
      <c r="AG86" s="22">
        <f t="shared" si="74"/>
        <v>0</v>
      </c>
      <c r="AH86" s="31">
        <f t="shared" si="75"/>
        <v>0</v>
      </c>
      <c r="AI86" s="31">
        <f t="shared" si="76"/>
        <v>0</v>
      </c>
      <c r="AJ86" s="31">
        <f t="shared" si="77"/>
        <v>0</v>
      </c>
      <c r="AK86" s="31">
        <f t="shared" si="78"/>
        <v>0</v>
      </c>
      <c r="AL86" s="31">
        <f t="shared" si="79"/>
        <v>0</v>
      </c>
      <c r="AM86" s="31">
        <f t="shared" si="80"/>
        <v>0</v>
      </c>
    </row>
    <row r="87" spans="1:39" ht="26" x14ac:dyDescent="0.35">
      <c r="A87" s="11">
        <v>76</v>
      </c>
      <c r="B87" s="11" t="s">
        <v>43</v>
      </c>
      <c r="C87" s="12" t="s">
        <v>47</v>
      </c>
      <c r="D87" s="11" t="s">
        <v>37</v>
      </c>
      <c r="E87" s="13" t="s">
        <v>57</v>
      </c>
      <c r="F87" s="13" t="s">
        <v>28</v>
      </c>
      <c r="G87" s="32">
        <v>682</v>
      </c>
      <c r="H87" s="36">
        <v>265</v>
      </c>
      <c r="I87" s="40">
        <f t="shared" si="60"/>
        <v>0.38856304985337242</v>
      </c>
      <c r="J87" s="37">
        <v>265</v>
      </c>
      <c r="K87" s="37"/>
      <c r="L87" s="37"/>
      <c r="M87" s="37"/>
      <c r="N87" s="37"/>
      <c r="O87" s="17">
        <f t="shared" si="62"/>
        <v>1</v>
      </c>
      <c r="P87" s="17">
        <f t="shared" si="63"/>
        <v>0</v>
      </c>
      <c r="Q87" s="17">
        <f t="shared" si="64"/>
        <v>0</v>
      </c>
      <c r="R87" s="17">
        <f t="shared" si="65"/>
        <v>0</v>
      </c>
      <c r="S87" s="17">
        <f t="shared" si="66"/>
        <v>0</v>
      </c>
      <c r="T87" s="45">
        <f t="shared" si="61"/>
        <v>0.9</v>
      </c>
      <c r="U87" s="11" t="str">
        <f t="shared" si="67"/>
        <v>Molto soddisfatto</v>
      </c>
      <c r="V87" s="37"/>
      <c r="W87" s="37"/>
      <c r="X87" s="37"/>
      <c r="Y87" s="37"/>
      <c r="Z87" s="37"/>
      <c r="AA87" s="16">
        <f t="shared" si="68"/>
        <v>0</v>
      </c>
      <c r="AB87" s="17">
        <f t="shared" si="69"/>
        <v>0</v>
      </c>
      <c r="AC87" s="17">
        <f t="shared" si="70"/>
        <v>0</v>
      </c>
      <c r="AD87" s="17">
        <f t="shared" si="71"/>
        <v>0</v>
      </c>
      <c r="AE87" s="17">
        <f t="shared" si="72"/>
        <v>0</v>
      </c>
      <c r="AF87" s="17">
        <f t="shared" si="73"/>
        <v>0</v>
      </c>
      <c r="AG87" s="17">
        <f t="shared" si="74"/>
        <v>0</v>
      </c>
      <c r="AH87" s="30">
        <f t="shared" si="75"/>
        <v>0</v>
      </c>
      <c r="AI87" s="30">
        <f t="shared" si="76"/>
        <v>0</v>
      </c>
      <c r="AJ87" s="30">
        <f t="shared" si="77"/>
        <v>0</v>
      </c>
      <c r="AK87" s="30">
        <f t="shared" si="78"/>
        <v>0</v>
      </c>
      <c r="AL87" s="30">
        <f t="shared" si="79"/>
        <v>0</v>
      </c>
      <c r="AM87" s="30">
        <f t="shared" si="80"/>
        <v>0</v>
      </c>
    </row>
    <row r="88" spans="1:39" ht="26" x14ac:dyDescent="0.35">
      <c r="A88" s="11">
        <v>77</v>
      </c>
      <c r="B88" s="11" t="s">
        <v>43</v>
      </c>
      <c r="C88" s="12" t="s">
        <v>47</v>
      </c>
      <c r="D88" s="11" t="s">
        <v>37</v>
      </c>
      <c r="E88" s="13" t="s">
        <v>58</v>
      </c>
      <c r="F88" s="13" t="s">
        <v>29</v>
      </c>
      <c r="G88" s="32">
        <v>1024</v>
      </c>
      <c r="H88" s="33">
        <v>452</v>
      </c>
      <c r="I88" s="40">
        <f t="shared" si="60"/>
        <v>0.44140625</v>
      </c>
      <c r="J88" s="37">
        <v>452</v>
      </c>
      <c r="K88" s="37"/>
      <c r="L88" s="37"/>
      <c r="M88" s="37"/>
      <c r="N88" s="37"/>
      <c r="O88" s="17">
        <f t="shared" si="62"/>
        <v>1</v>
      </c>
      <c r="P88" s="17">
        <f t="shared" si="63"/>
        <v>0</v>
      </c>
      <c r="Q88" s="17">
        <f t="shared" si="64"/>
        <v>0</v>
      </c>
      <c r="R88" s="17">
        <f t="shared" si="65"/>
        <v>0</v>
      </c>
      <c r="S88" s="17">
        <f t="shared" si="66"/>
        <v>0</v>
      </c>
      <c r="T88" s="45">
        <f t="shared" si="61"/>
        <v>0.9</v>
      </c>
      <c r="U88" s="11" t="str">
        <f t="shared" si="67"/>
        <v>Molto soddisfatto</v>
      </c>
      <c r="V88" s="37"/>
      <c r="W88" s="37"/>
      <c r="X88" s="37"/>
      <c r="Y88" s="37"/>
      <c r="Z88" s="37"/>
      <c r="AA88" s="16">
        <f t="shared" si="68"/>
        <v>0</v>
      </c>
      <c r="AB88" s="17">
        <f t="shared" si="69"/>
        <v>0</v>
      </c>
      <c r="AC88" s="17">
        <f t="shared" si="70"/>
        <v>0</v>
      </c>
      <c r="AD88" s="17">
        <f t="shared" si="71"/>
        <v>0</v>
      </c>
      <c r="AE88" s="17">
        <f t="shared" si="72"/>
        <v>0</v>
      </c>
      <c r="AF88" s="17">
        <f t="shared" si="73"/>
        <v>0</v>
      </c>
      <c r="AG88" s="17">
        <f t="shared" si="74"/>
        <v>0</v>
      </c>
      <c r="AH88" s="30">
        <f t="shared" si="75"/>
        <v>0</v>
      </c>
      <c r="AI88" s="30">
        <f t="shared" si="76"/>
        <v>0</v>
      </c>
      <c r="AJ88" s="30">
        <f t="shared" si="77"/>
        <v>0</v>
      </c>
      <c r="AK88" s="30">
        <f t="shared" si="78"/>
        <v>0</v>
      </c>
      <c r="AL88" s="30">
        <f t="shared" si="79"/>
        <v>0</v>
      </c>
      <c r="AM88" s="30">
        <f t="shared" si="80"/>
        <v>0</v>
      </c>
    </row>
    <row r="89" spans="1:39" ht="26" x14ac:dyDescent="0.35">
      <c r="A89" s="11">
        <v>78</v>
      </c>
      <c r="B89" s="11" t="s">
        <v>43</v>
      </c>
      <c r="C89" s="12" t="s">
        <v>47</v>
      </c>
      <c r="D89" s="11" t="s">
        <v>37</v>
      </c>
      <c r="E89" s="13" t="s">
        <v>59</v>
      </c>
      <c r="F89" s="13" t="s">
        <v>30</v>
      </c>
      <c r="G89" s="32">
        <v>489</v>
      </c>
      <c r="H89" s="33">
        <v>263</v>
      </c>
      <c r="I89" s="40">
        <f t="shared" si="60"/>
        <v>0.53783231083844585</v>
      </c>
      <c r="J89" s="37">
        <v>263</v>
      </c>
      <c r="K89" s="37"/>
      <c r="L89" s="37"/>
      <c r="M89" s="37"/>
      <c r="N89" s="37"/>
      <c r="O89" s="17">
        <f t="shared" si="62"/>
        <v>1</v>
      </c>
      <c r="P89" s="17">
        <f t="shared" si="63"/>
        <v>0</v>
      </c>
      <c r="Q89" s="17">
        <f t="shared" si="64"/>
        <v>0</v>
      </c>
      <c r="R89" s="17">
        <f t="shared" si="65"/>
        <v>0</v>
      </c>
      <c r="S89" s="17">
        <f t="shared" si="66"/>
        <v>0</v>
      </c>
      <c r="T89" s="45">
        <f t="shared" si="61"/>
        <v>0.9</v>
      </c>
      <c r="U89" s="11" t="str">
        <f t="shared" si="67"/>
        <v>Molto soddisfatto</v>
      </c>
      <c r="V89" s="37"/>
      <c r="W89" s="37"/>
      <c r="X89" s="37"/>
      <c r="Y89" s="37"/>
      <c r="Z89" s="37"/>
      <c r="AA89" s="16">
        <f t="shared" si="68"/>
        <v>0</v>
      </c>
      <c r="AB89" s="17">
        <f t="shared" si="69"/>
        <v>0</v>
      </c>
      <c r="AC89" s="17">
        <f t="shared" si="70"/>
        <v>0</v>
      </c>
      <c r="AD89" s="17">
        <f t="shared" si="71"/>
        <v>0</v>
      </c>
      <c r="AE89" s="17">
        <f t="shared" si="72"/>
        <v>0</v>
      </c>
      <c r="AF89" s="17">
        <f t="shared" si="73"/>
        <v>0</v>
      </c>
      <c r="AG89" s="17">
        <f t="shared" si="74"/>
        <v>0</v>
      </c>
      <c r="AH89" s="30">
        <f t="shared" si="75"/>
        <v>0</v>
      </c>
      <c r="AI89" s="30">
        <f t="shared" si="76"/>
        <v>0</v>
      </c>
      <c r="AJ89" s="30">
        <f t="shared" si="77"/>
        <v>0</v>
      </c>
      <c r="AK89" s="30">
        <f t="shared" si="78"/>
        <v>0</v>
      </c>
      <c r="AL89" s="30">
        <f t="shared" si="79"/>
        <v>0</v>
      </c>
      <c r="AM89" s="30">
        <f t="shared" si="80"/>
        <v>0</v>
      </c>
    </row>
    <row r="90" spans="1:39" ht="26" x14ac:dyDescent="0.35">
      <c r="A90" s="11">
        <v>79</v>
      </c>
      <c r="B90" s="11" t="s">
        <v>43</v>
      </c>
      <c r="C90" s="12" t="s">
        <v>47</v>
      </c>
      <c r="D90" s="11" t="s">
        <v>37</v>
      </c>
      <c r="E90" s="13" t="s">
        <v>60</v>
      </c>
      <c r="F90" s="13" t="s">
        <v>31</v>
      </c>
      <c r="G90" s="32">
        <v>641</v>
      </c>
      <c r="H90" s="33">
        <v>458</v>
      </c>
      <c r="I90" s="40">
        <f t="shared" si="60"/>
        <v>0.71450858034321374</v>
      </c>
      <c r="J90" s="37">
        <v>458</v>
      </c>
      <c r="K90" s="37"/>
      <c r="L90" s="37"/>
      <c r="M90" s="37"/>
      <c r="N90" s="37"/>
      <c r="O90" s="17">
        <f t="shared" si="62"/>
        <v>1</v>
      </c>
      <c r="P90" s="17">
        <f t="shared" si="63"/>
        <v>0</v>
      </c>
      <c r="Q90" s="17">
        <f t="shared" si="64"/>
        <v>0</v>
      </c>
      <c r="R90" s="17">
        <f t="shared" si="65"/>
        <v>0</v>
      </c>
      <c r="S90" s="17">
        <f t="shared" si="66"/>
        <v>0</v>
      </c>
      <c r="T90" s="45">
        <f t="shared" si="61"/>
        <v>0.9</v>
      </c>
      <c r="U90" s="11" t="str">
        <f t="shared" si="67"/>
        <v>Molto soddisfatto</v>
      </c>
      <c r="V90" s="37"/>
      <c r="W90" s="37"/>
      <c r="X90" s="37"/>
      <c r="Y90" s="37"/>
      <c r="Z90" s="37"/>
      <c r="AA90" s="16">
        <f t="shared" si="68"/>
        <v>0</v>
      </c>
      <c r="AB90" s="17">
        <f t="shared" si="69"/>
        <v>0</v>
      </c>
      <c r="AC90" s="17">
        <f t="shared" si="70"/>
        <v>0</v>
      </c>
      <c r="AD90" s="17">
        <f t="shared" si="71"/>
        <v>0</v>
      </c>
      <c r="AE90" s="17">
        <f t="shared" si="72"/>
        <v>0</v>
      </c>
      <c r="AF90" s="17">
        <f t="shared" si="73"/>
        <v>0</v>
      </c>
      <c r="AG90" s="17">
        <f t="shared" si="74"/>
        <v>0</v>
      </c>
      <c r="AH90" s="30">
        <f t="shared" si="75"/>
        <v>0</v>
      </c>
      <c r="AI90" s="30">
        <f t="shared" si="76"/>
        <v>0</v>
      </c>
      <c r="AJ90" s="30">
        <f t="shared" si="77"/>
        <v>0</v>
      </c>
      <c r="AK90" s="30">
        <f t="shared" si="78"/>
        <v>0</v>
      </c>
      <c r="AL90" s="30">
        <f t="shared" si="79"/>
        <v>0</v>
      </c>
      <c r="AM90" s="30">
        <f t="shared" si="80"/>
        <v>0</v>
      </c>
    </row>
    <row r="91" spans="1:39" ht="26" x14ac:dyDescent="0.35">
      <c r="A91" s="11">
        <v>80</v>
      </c>
      <c r="B91" s="18" t="s">
        <v>43</v>
      </c>
      <c r="C91" s="19" t="s">
        <v>47</v>
      </c>
      <c r="D91" s="18" t="s">
        <v>37</v>
      </c>
      <c r="E91" s="20" t="s">
        <v>61</v>
      </c>
      <c r="F91" s="20" t="s">
        <v>32</v>
      </c>
      <c r="G91" s="6">
        <f>SUM(G87:G90)</f>
        <v>2836</v>
      </c>
      <c r="H91" s="7">
        <f>SUM(H87:H90)</f>
        <v>1438</v>
      </c>
      <c r="I91" s="41">
        <f t="shared" si="60"/>
        <v>0.50705218617771508</v>
      </c>
      <c r="J91" s="26">
        <f>SUM(J87:J90)</f>
        <v>1438</v>
      </c>
      <c r="K91" s="26">
        <f>SUM(K87:K90)</f>
        <v>0</v>
      </c>
      <c r="L91" s="26">
        <f>SUM(L87:L90)</f>
        <v>0</v>
      </c>
      <c r="M91" s="26">
        <f>SUM(M87:M90)</f>
        <v>0</v>
      </c>
      <c r="N91" s="26">
        <f>SUM(N87:N90)</f>
        <v>0</v>
      </c>
      <c r="O91" s="22">
        <f t="shared" si="62"/>
        <v>1</v>
      </c>
      <c r="P91" s="22">
        <f t="shared" si="63"/>
        <v>0</v>
      </c>
      <c r="Q91" s="22">
        <f t="shared" si="64"/>
        <v>0</v>
      </c>
      <c r="R91" s="22">
        <f t="shared" si="65"/>
        <v>0</v>
      </c>
      <c r="S91" s="22">
        <f t="shared" si="66"/>
        <v>0</v>
      </c>
      <c r="T91" s="45">
        <f t="shared" si="61"/>
        <v>0.9</v>
      </c>
      <c r="U91" s="18" t="str">
        <f t="shared" si="67"/>
        <v>Molto soddisfatto</v>
      </c>
      <c r="V91" s="21">
        <f>SUM(V87:V90)</f>
        <v>0</v>
      </c>
      <c r="W91" s="21">
        <f>SUM(W87:W90)</f>
        <v>0</v>
      </c>
      <c r="X91" s="21">
        <f>SUM(X87:X90)</f>
        <v>0</v>
      </c>
      <c r="Y91" s="21">
        <f>SUM(Y87:Y90)</f>
        <v>0</v>
      </c>
      <c r="Z91" s="21">
        <f>SUM(Z87:Z90)</f>
        <v>0</v>
      </c>
      <c r="AA91" s="16">
        <f t="shared" si="68"/>
        <v>0</v>
      </c>
      <c r="AB91" s="22">
        <f t="shared" si="69"/>
        <v>0</v>
      </c>
      <c r="AC91" s="22">
        <f t="shared" si="70"/>
        <v>0</v>
      </c>
      <c r="AD91" s="22">
        <f t="shared" si="71"/>
        <v>0</v>
      </c>
      <c r="AE91" s="22">
        <f t="shared" si="72"/>
        <v>0</v>
      </c>
      <c r="AF91" s="22">
        <f t="shared" si="73"/>
        <v>0</v>
      </c>
      <c r="AG91" s="22">
        <f t="shared" si="74"/>
        <v>0</v>
      </c>
      <c r="AH91" s="31">
        <f t="shared" si="75"/>
        <v>0</v>
      </c>
      <c r="AI91" s="31">
        <f t="shared" si="76"/>
        <v>0</v>
      </c>
      <c r="AJ91" s="31">
        <f t="shared" si="77"/>
        <v>0</v>
      </c>
      <c r="AK91" s="31">
        <f t="shared" si="78"/>
        <v>0</v>
      </c>
      <c r="AL91" s="31">
        <f t="shared" si="79"/>
        <v>0</v>
      </c>
      <c r="AM91" s="31">
        <f t="shared" si="80"/>
        <v>0</v>
      </c>
    </row>
    <row r="92" spans="1:39" ht="26" x14ac:dyDescent="0.35">
      <c r="A92" s="11">
        <v>81</v>
      </c>
      <c r="B92" s="11" t="s">
        <v>43</v>
      </c>
      <c r="C92" s="12" t="s">
        <v>48</v>
      </c>
      <c r="D92" s="11" t="s">
        <v>37</v>
      </c>
      <c r="E92" s="13" t="s">
        <v>57</v>
      </c>
      <c r="F92" s="13" t="s">
        <v>28</v>
      </c>
      <c r="G92" s="32">
        <v>7</v>
      </c>
      <c r="H92" s="33">
        <v>3</v>
      </c>
      <c r="I92" s="40">
        <f t="shared" si="60"/>
        <v>0.42857142857142855</v>
      </c>
      <c r="J92" s="37">
        <v>1</v>
      </c>
      <c r="K92" s="37">
        <v>2</v>
      </c>
      <c r="L92" s="37"/>
      <c r="M92" s="37"/>
      <c r="N92" s="37"/>
      <c r="O92" s="17">
        <f t="shared" si="62"/>
        <v>0.33333333333333331</v>
      </c>
      <c r="P92" s="17">
        <f t="shared" si="63"/>
        <v>0.66666666666666663</v>
      </c>
      <c r="Q92" s="17">
        <f t="shared" si="64"/>
        <v>0</v>
      </c>
      <c r="R92" s="17">
        <f t="shared" si="65"/>
        <v>0</v>
      </c>
      <c r="S92" s="17">
        <f t="shared" si="66"/>
        <v>0</v>
      </c>
      <c r="T92" s="45">
        <f t="shared" si="61"/>
        <v>0.73333333333333328</v>
      </c>
      <c r="U92" s="11" t="str">
        <f t="shared" si="67"/>
        <v>Soddisfatto</v>
      </c>
      <c r="V92" s="37"/>
      <c r="W92" s="37"/>
      <c r="X92" s="37"/>
      <c r="Y92" s="37"/>
      <c r="Z92" s="37"/>
      <c r="AA92" s="16">
        <f t="shared" si="68"/>
        <v>0</v>
      </c>
      <c r="AB92" s="17">
        <f t="shared" si="69"/>
        <v>0</v>
      </c>
      <c r="AC92" s="17">
        <f t="shared" si="70"/>
        <v>0</v>
      </c>
      <c r="AD92" s="17">
        <f t="shared" si="71"/>
        <v>0</v>
      </c>
      <c r="AE92" s="17">
        <f t="shared" si="72"/>
        <v>0</v>
      </c>
      <c r="AF92" s="17">
        <f t="shared" si="73"/>
        <v>0</v>
      </c>
      <c r="AG92" s="17">
        <f t="shared" si="74"/>
        <v>0</v>
      </c>
      <c r="AH92" s="30">
        <f t="shared" si="75"/>
        <v>0</v>
      </c>
      <c r="AI92" s="30">
        <f t="shared" si="76"/>
        <v>0</v>
      </c>
      <c r="AJ92" s="30">
        <f t="shared" si="77"/>
        <v>0</v>
      </c>
      <c r="AK92" s="30">
        <f t="shared" si="78"/>
        <v>0</v>
      </c>
      <c r="AL92" s="30">
        <f t="shared" si="79"/>
        <v>0</v>
      </c>
      <c r="AM92" s="30">
        <f t="shared" si="80"/>
        <v>0</v>
      </c>
    </row>
    <row r="93" spans="1:39" ht="26" x14ac:dyDescent="0.35">
      <c r="A93" s="11">
        <v>82</v>
      </c>
      <c r="B93" s="11" t="s">
        <v>43</v>
      </c>
      <c r="C93" s="12" t="s">
        <v>48</v>
      </c>
      <c r="D93" s="11" t="s">
        <v>37</v>
      </c>
      <c r="E93" s="13" t="s">
        <v>58</v>
      </c>
      <c r="F93" s="13" t="s">
        <v>29</v>
      </c>
      <c r="G93" s="32">
        <v>3</v>
      </c>
      <c r="H93" s="33">
        <v>1</v>
      </c>
      <c r="I93" s="40">
        <f t="shared" si="60"/>
        <v>0.33333333333333331</v>
      </c>
      <c r="J93" s="37">
        <v>1</v>
      </c>
      <c r="K93" s="37"/>
      <c r="L93" s="37"/>
      <c r="M93" s="37"/>
      <c r="N93" s="37"/>
      <c r="O93" s="17">
        <f t="shared" si="62"/>
        <v>1</v>
      </c>
      <c r="P93" s="17">
        <f t="shared" si="63"/>
        <v>0</v>
      </c>
      <c r="Q93" s="17">
        <f t="shared" si="64"/>
        <v>0</v>
      </c>
      <c r="R93" s="17">
        <f t="shared" si="65"/>
        <v>0</v>
      </c>
      <c r="S93" s="17">
        <f t="shared" si="66"/>
        <v>0</v>
      </c>
      <c r="T93" s="45">
        <f t="shared" si="61"/>
        <v>0.9</v>
      </c>
      <c r="U93" s="11" t="str">
        <f t="shared" si="67"/>
        <v>Molto soddisfatto</v>
      </c>
      <c r="V93" s="37"/>
      <c r="W93" s="37"/>
      <c r="X93" s="37"/>
      <c r="Y93" s="37"/>
      <c r="Z93" s="37"/>
      <c r="AA93" s="16">
        <f t="shared" si="68"/>
        <v>0</v>
      </c>
      <c r="AB93" s="17">
        <f t="shared" si="69"/>
        <v>0</v>
      </c>
      <c r="AC93" s="17">
        <f t="shared" si="70"/>
        <v>0</v>
      </c>
      <c r="AD93" s="17">
        <f t="shared" si="71"/>
        <v>0</v>
      </c>
      <c r="AE93" s="17">
        <f t="shared" si="72"/>
        <v>0</v>
      </c>
      <c r="AF93" s="17">
        <f t="shared" si="73"/>
        <v>0</v>
      </c>
      <c r="AG93" s="17">
        <f t="shared" si="74"/>
        <v>0</v>
      </c>
      <c r="AH93" s="30">
        <f t="shared" si="75"/>
        <v>0</v>
      </c>
      <c r="AI93" s="30">
        <f t="shared" si="76"/>
        <v>0</v>
      </c>
      <c r="AJ93" s="30">
        <f t="shared" si="77"/>
        <v>0</v>
      </c>
      <c r="AK93" s="30">
        <f t="shared" si="78"/>
        <v>0</v>
      </c>
      <c r="AL93" s="30">
        <f t="shared" si="79"/>
        <v>0</v>
      </c>
      <c r="AM93" s="30">
        <f t="shared" si="80"/>
        <v>0</v>
      </c>
    </row>
    <row r="94" spans="1:39" ht="26" x14ac:dyDescent="0.35">
      <c r="A94" s="11">
        <v>83</v>
      </c>
      <c r="B94" s="11" t="s">
        <v>43</v>
      </c>
      <c r="C94" s="12" t="s">
        <v>48</v>
      </c>
      <c r="D94" s="11" t="s">
        <v>37</v>
      </c>
      <c r="E94" s="13" t="s">
        <v>59</v>
      </c>
      <c r="F94" s="13" t="s">
        <v>30</v>
      </c>
      <c r="G94" s="32">
        <v>6</v>
      </c>
      <c r="H94" s="33">
        <v>2</v>
      </c>
      <c r="I94" s="40">
        <f t="shared" si="60"/>
        <v>0.33333333333333331</v>
      </c>
      <c r="J94" s="37">
        <v>2</v>
      </c>
      <c r="K94" s="37"/>
      <c r="L94" s="37"/>
      <c r="M94" s="37"/>
      <c r="N94" s="37"/>
      <c r="O94" s="17">
        <f t="shared" si="62"/>
        <v>1</v>
      </c>
      <c r="P94" s="17">
        <f t="shared" si="63"/>
        <v>0</v>
      </c>
      <c r="Q94" s="17">
        <f t="shared" si="64"/>
        <v>0</v>
      </c>
      <c r="R94" s="17">
        <f t="shared" si="65"/>
        <v>0</v>
      </c>
      <c r="S94" s="17">
        <f t="shared" si="66"/>
        <v>0</v>
      </c>
      <c r="T94" s="45">
        <f t="shared" si="61"/>
        <v>0.9</v>
      </c>
      <c r="U94" s="11" t="str">
        <f t="shared" si="67"/>
        <v>Molto soddisfatto</v>
      </c>
      <c r="V94" s="37"/>
      <c r="W94" s="37"/>
      <c r="X94" s="37"/>
      <c r="Y94" s="37"/>
      <c r="Z94" s="37"/>
      <c r="AA94" s="16">
        <f t="shared" si="68"/>
        <v>0</v>
      </c>
      <c r="AB94" s="17">
        <f t="shared" si="69"/>
        <v>0</v>
      </c>
      <c r="AC94" s="17">
        <f t="shared" si="70"/>
        <v>0</v>
      </c>
      <c r="AD94" s="17">
        <f t="shared" si="71"/>
        <v>0</v>
      </c>
      <c r="AE94" s="17">
        <f t="shared" si="72"/>
        <v>0</v>
      </c>
      <c r="AF94" s="17">
        <f t="shared" si="73"/>
        <v>0</v>
      </c>
      <c r="AG94" s="17">
        <f t="shared" si="74"/>
        <v>0</v>
      </c>
      <c r="AH94" s="30">
        <f t="shared" si="75"/>
        <v>0</v>
      </c>
      <c r="AI94" s="30">
        <f t="shared" si="76"/>
        <v>0</v>
      </c>
      <c r="AJ94" s="30">
        <f t="shared" si="77"/>
        <v>0</v>
      </c>
      <c r="AK94" s="30">
        <f t="shared" si="78"/>
        <v>0</v>
      </c>
      <c r="AL94" s="30">
        <f t="shared" si="79"/>
        <v>0</v>
      </c>
      <c r="AM94" s="30">
        <f t="shared" si="80"/>
        <v>0</v>
      </c>
    </row>
    <row r="95" spans="1:39" ht="26" x14ac:dyDescent="0.35">
      <c r="A95" s="11">
        <v>84</v>
      </c>
      <c r="B95" s="11" t="s">
        <v>43</v>
      </c>
      <c r="C95" s="12" t="s">
        <v>48</v>
      </c>
      <c r="D95" s="11" t="s">
        <v>37</v>
      </c>
      <c r="E95" s="13" t="s">
        <v>60</v>
      </c>
      <c r="F95" s="13" t="s">
        <v>31</v>
      </c>
      <c r="G95" s="32">
        <v>8</v>
      </c>
      <c r="H95" s="33">
        <v>0</v>
      </c>
      <c r="I95" s="40">
        <f t="shared" si="60"/>
        <v>0</v>
      </c>
      <c r="J95" s="37"/>
      <c r="K95" s="37"/>
      <c r="L95" s="37"/>
      <c r="M95" s="37"/>
      <c r="N95" s="37"/>
      <c r="O95" s="17">
        <f t="shared" si="62"/>
        <v>0</v>
      </c>
      <c r="P95" s="17">
        <f t="shared" si="63"/>
        <v>0</v>
      </c>
      <c r="Q95" s="17">
        <f t="shared" si="64"/>
        <v>0</v>
      </c>
      <c r="R95" s="17">
        <f t="shared" si="65"/>
        <v>0</v>
      </c>
      <c r="S95" s="17">
        <f t="shared" si="66"/>
        <v>0</v>
      </c>
      <c r="T95" s="45" t="str">
        <f t="shared" si="61"/>
        <v/>
      </c>
      <c r="U95" s="11" t="str">
        <f t="shared" si="67"/>
        <v>Molto soddisfatto</v>
      </c>
      <c r="V95" s="37"/>
      <c r="W95" s="37"/>
      <c r="X95" s="37"/>
      <c r="Y95" s="37"/>
      <c r="Z95" s="37"/>
      <c r="AA95" s="16">
        <f t="shared" si="68"/>
        <v>0</v>
      </c>
      <c r="AB95" s="17">
        <f t="shared" si="69"/>
        <v>0</v>
      </c>
      <c r="AC95" s="17">
        <f t="shared" si="70"/>
        <v>0</v>
      </c>
      <c r="AD95" s="17">
        <f t="shared" si="71"/>
        <v>0</v>
      </c>
      <c r="AE95" s="17">
        <f t="shared" si="72"/>
        <v>0</v>
      </c>
      <c r="AF95" s="17">
        <f t="shared" si="73"/>
        <v>0</v>
      </c>
      <c r="AG95" s="17">
        <f t="shared" si="74"/>
        <v>0</v>
      </c>
      <c r="AH95" s="30">
        <f t="shared" si="75"/>
        <v>0</v>
      </c>
      <c r="AI95" s="30">
        <f t="shared" si="76"/>
        <v>0</v>
      </c>
      <c r="AJ95" s="30">
        <f t="shared" si="77"/>
        <v>0</v>
      </c>
      <c r="AK95" s="30">
        <f t="shared" si="78"/>
        <v>0</v>
      </c>
      <c r="AL95" s="30">
        <f t="shared" si="79"/>
        <v>0</v>
      </c>
      <c r="AM95" s="30">
        <f t="shared" si="80"/>
        <v>0</v>
      </c>
    </row>
    <row r="96" spans="1:39" ht="26" x14ac:dyDescent="0.35">
      <c r="A96" s="11">
        <v>85</v>
      </c>
      <c r="B96" s="18" t="s">
        <v>43</v>
      </c>
      <c r="C96" s="19" t="s">
        <v>48</v>
      </c>
      <c r="D96" s="18" t="s">
        <v>37</v>
      </c>
      <c r="E96" s="20" t="s">
        <v>61</v>
      </c>
      <c r="F96" s="20" t="s">
        <v>32</v>
      </c>
      <c r="G96" s="6">
        <f>SUM(G92:G95)</f>
        <v>24</v>
      </c>
      <c r="H96" s="7">
        <f>SUM(H92:H95)</f>
        <v>6</v>
      </c>
      <c r="I96" s="41">
        <f t="shared" si="60"/>
        <v>0.25</v>
      </c>
      <c r="J96" s="26">
        <f>SUM(J92:J95)</f>
        <v>4</v>
      </c>
      <c r="K96" s="26">
        <f>SUM(K92:K95)</f>
        <v>2</v>
      </c>
      <c r="L96" s="26">
        <f>SUM(L92:L95)</f>
        <v>0</v>
      </c>
      <c r="M96" s="26">
        <f>SUM(M92:M95)</f>
        <v>0</v>
      </c>
      <c r="N96" s="26">
        <f>SUM(N92:N95)</f>
        <v>0</v>
      </c>
      <c r="O96" s="22">
        <f t="shared" si="62"/>
        <v>0.66666666666666663</v>
      </c>
      <c r="P96" s="22">
        <f t="shared" si="63"/>
        <v>0.33333333333333331</v>
      </c>
      <c r="Q96" s="22">
        <f t="shared" si="64"/>
        <v>0</v>
      </c>
      <c r="R96" s="22">
        <f t="shared" si="65"/>
        <v>0</v>
      </c>
      <c r="S96" s="22">
        <f t="shared" si="66"/>
        <v>0</v>
      </c>
      <c r="T96" s="45">
        <f t="shared" si="61"/>
        <v>0.81666666666666665</v>
      </c>
      <c r="U96" s="18" t="str">
        <f t="shared" si="67"/>
        <v>Molto soddisfatto</v>
      </c>
      <c r="V96" s="21">
        <f>SUM(V92:V95)</f>
        <v>0</v>
      </c>
      <c r="W96" s="21">
        <f>SUM(W92:W95)</f>
        <v>0</v>
      </c>
      <c r="X96" s="21">
        <f>SUM(X92:X95)</f>
        <v>0</v>
      </c>
      <c r="Y96" s="21">
        <f>SUM(Y92:Y95)</f>
        <v>0</v>
      </c>
      <c r="Z96" s="21">
        <f>SUM(Z92:Z95)</f>
        <v>0</v>
      </c>
      <c r="AA96" s="16">
        <f t="shared" si="68"/>
        <v>0</v>
      </c>
      <c r="AB96" s="22">
        <f t="shared" si="69"/>
        <v>0</v>
      </c>
      <c r="AC96" s="22">
        <f t="shared" si="70"/>
        <v>0</v>
      </c>
      <c r="AD96" s="22">
        <f t="shared" si="71"/>
        <v>0</v>
      </c>
      <c r="AE96" s="22">
        <f t="shared" si="72"/>
        <v>0</v>
      </c>
      <c r="AF96" s="22">
        <f t="shared" si="73"/>
        <v>0</v>
      </c>
      <c r="AG96" s="22">
        <f t="shared" si="74"/>
        <v>0</v>
      </c>
      <c r="AH96" s="31">
        <f t="shared" si="75"/>
        <v>0</v>
      </c>
      <c r="AI96" s="31">
        <f t="shared" si="76"/>
        <v>0</v>
      </c>
      <c r="AJ96" s="31">
        <f t="shared" si="77"/>
        <v>0</v>
      </c>
      <c r="AK96" s="31">
        <f t="shared" si="78"/>
        <v>0</v>
      </c>
      <c r="AL96" s="31">
        <f t="shared" si="79"/>
        <v>0</v>
      </c>
      <c r="AM96" s="31">
        <f t="shared" si="80"/>
        <v>0</v>
      </c>
    </row>
    <row r="97" spans="1:39" ht="26" x14ac:dyDescent="0.35">
      <c r="A97" s="11">
        <v>86</v>
      </c>
      <c r="B97" s="11" t="s">
        <v>43</v>
      </c>
      <c r="C97" s="12" t="s">
        <v>49</v>
      </c>
      <c r="D97" s="11" t="s">
        <v>37</v>
      </c>
      <c r="E97" s="13" t="s">
        <v>57</v>
      </c>
      <c r="F97" s="13" t="s">
        <v>28</v>
      </c>
      <c r="G97" s="32">
        <v>60</v>
      </c>
      <c r="H97" s="33">
        <v>0</v>
      </c>
      <c r="I97" s="40">
        <f t="shared" si="60"/>
        <v>0</v>
      </c>
      <c r="J97" s="37"/>
      <c r="K97" s="37"/>
      <c r="L97" s="37"/>
      <c r="M97" s="37"/>
      <c r="N97" s="37"/>
      <c r="O97" s="17">
        <f t="shared" si="62"/>
        <v>0</v>
      </c>
      <c r="P97" s="17">
        <f t="shared" si="63"/>
        <v>0</v>
      </c>
      <c r="Q97" s="17">
        <f t="shared" si="64"/>
        <v>0</v>
      </c>
      <c r="R97" s="17">
        <f t="shared" si="65"/>
        <v>0</v>
      </c>
      <c r="S97" s="17">
        <f t="shared" si="66"/>
        <v>0</v>
      </c>
      <c r="T97" s="45" t="str">
        <f t="shared" si="61"/>
        <v/>
      </c>
      <c r="U97" s="11" t="str">
        <f t="shared" si="67"/>
        <v>Molto soddisfatto</v>
      </c>
      <c r="V97" s="37"/>
      <c r="W97" s="37"/>
      <c r="X97" s="37"/>
      <c r="Y97" s="37"/>
      <c r="Z97" s="37"/>
      <c r="AA97" s="16">
        <f t="shared" si="68"/>
        <v>0</v>
      </c>
      <c r="AB97" s="17">
        <f t="shared" si="69"/>
        <v>0</v>
      </c>
      <c r="AC97" s="17">
        <f t="shared" si="70"/>
        <v>0</v>
      </c>
      <c r="AD97" s="17">
        <f t="shared" si="71"/>
        <v>0</v>
      </c>
      <c r="AE97" s="17">
        <f t="shared" si="72"/>
        <v>0</v>
      </c>
      <c r="AF97" s="17">
        <f t="shared" si="73"/>
        <v>0</v>
      </c>
      <c r="AG97" s="17">
        <f t="shared" si="74"/>
        <v>0</v>
      </c>
      <c r="AH97" s="30">
        <f t="shared" si="75"/>
        <v>0</v>
      </c>
      <c r="AI97" s="30">
        <f t="shared" si="76"/>
        <v>0</v>
      </c>
      <c r="AJ97" s="30">
        <f t="shared" si="77"/>
        <v>0</v>
      </c>
      <c r="AK97" s="30">
        <f t="shared" si="78"/>
        <v>0</v>
      </c>
      <c r="AL97" s="30">
        <f t="shared" si="79"/>
        <v>0</v>
      </c>
      <c r="AM97" s="30">
        <f t="shared" si="80"/>
        <v>0</v>
      </c>
    </row>
    <row r="98" spans="1:39" ht="26" x14ac:dyDescent="0.35">
      <c r="A98" s="11">
        <v>88</v>
      </c>
      <c r="B98" s="11" t="s">
        <v>43</v>
      </c>
      <c r="C98" s="12" t="s">
        <v>49</v>
      </c>
      <c r="D98" s="11" t="s">
        <v>37</v>
      </c>
      <c r="E98" s="13" t="s">
        <v>58</v>
      </c>
      <c r="F98" s="13" t="s">
        <v>29</v>
      </c>
      <c r="G98" s="32">
        <v>40</v>
      </c>
      <c r="H98" s="33">
        <v>0</v>
      </c>
      <c r="I98" s="40">
        <f t="shared" si="60"/>
        <v>0</v>
      </c>
      <c r="J98" s="37"/>
      <c r="K98" s="37"/>
      <c r="L98" s="37"/>
      <c r="M98" s="37"/>
      <c r="N98" s="37"/>
      <c r="O98" s="17">
        <f t="shared" si="62"/>
        <v>0</v>
      </c>
      <c r="P98" s="17">
        <f t="shared" si="63"/>
        <v>0</v>
      </c>
      <c r="Q98" s="17">
        <f t="shared" si="64"/>
        <v>0</v>
      </c>
      <c r="R98" s="17">
        <f t="shared" si="65"/>
        <v>0</v>
      </c>
      <c r="S98" s="17">
        <f t="shared" si="66"/>
        <v>0</v>
      </c>
      <c r="T98" s="45" t="str">
        <f t="shared" si="61"/>
        <v/>
      </c>
      <c r="U98" s="11" t="str">
        <f t="shared" si="67"/>
        <v>Molto soddisfatto</v>
      </c>
      <c r="V98" s="37"/>
      <c r="W98" s="37"/>
      <c r="X98" s="37"/>
      <c r="Y98" s="37"/>
      <c r="Z98" s="37"/>
      <c r="AA98" s="16">
        <f t="shared" si="68"/>
        <v>0</v>
      </c>
      <c r="AB98" s="17">
        <f t="shared" si="69"/>
        <v>0</v>
      </c>
      <c r="AC98" s="17">
        <f t="shared" si="70"/>
        <v>0</v>
      </c>
      <c r="AD98" s="17">
        <f t="shared" si="71"/>
        <v>0</v>
      </c>
      <c r="AE98" s="17">
        <f t="shared" si="72"/>
        <v>0</v>
      </c>
      <c r="AF98" s="17">
        <f t="shared" si="73"/>
        <v>0</v>
      </c>
      <c r="AG98" s="17">
        <f t="shared" si="74"/>
        <v>0</v>
      </c>
      <c r="AH98" s="30">
        <f t="shared" si="75"/>
        <v>0</v>
      </c>
      <c r="AI98" s="30">
        <f t="shared" si="76"/>
        <v>0</v>
      </c>
      <c r="AJ98" s="30">
        <f t="shared" si="77"/>
        <v>0</v>
      </c>
      <c r="AK98" s="30">
        <f t="shared" si="78"/>
        <v>0</v>
      </c>
      <c r="AL98" s="30">
        <f t="shared" si="79"/>
        <v>0</v>
      </c>
      <c r="AM98" s="30">
        <f t="shared" si="80"/>
        <v>0</v>
      </c>
    </row>
    <row r="99" spans="1:39" ht="26" hidden="1" x14ac:dyDescent="0.35">
      <c r="A99" s="11">
        <v>87</v>
      </c>
      <c r="B99" s="11" t="s">
        <v>43</v>
      </c>
      <c r="C99" s="12" t="s">
        <v>49</v>
      </c>
      <c r="D99" s="11" t="s">
        <v>37</v>
      </c>
      <c r="E99" s="13" t="s">
        <v>59</v>
      </c>
      <c r="F99" s="13" t="s">
        <v>30</v>
      </c>
      <c r="G99" s="32"/>
      <c r="H99" s="33"/>
      <c r="I99" s="40" t="str">
        <f t="shared" si="60"/>
        <v/>
      </c>
      <c r="J99" s="37"/>
      <c r="K99" s="37"/>
      <c r="L99" s="37"/>
      <c r="M99" s="37"/>
      <c r="N99" s="37"/>
      <c r="O99" s="17">
        <f t="shared" si="62"/>
        <v>0</v>
      </c>
      <c r="P99" s="17">
        <f t="shared" si="63"/>
        <v>0</v>
      </c>
      <c r="Q99" s="17">
        <f t="shared" si="64"/>
        <v>0</v>
      </c>
      <c r="R99" s="17">
        <f t="shared" si="65"/>
        <v>0</v>
      </c>
      <c r="S99" s="17">
        <f t="shared" si="66"/>
        <v>0</v>
      </c>
      <c r="T99" s="45" t="str">
        <f t="shared" si="61"/>
        <v/>
      </c>
      <c r="U99" s="11" t="str">
        <f t="shared" si="67"/>
        <v>Molto soddisfatto</v>
      </c>
      <c r="V99" s="37"/>
      <c r="W99" s="37"/>
      <c r="X99" s="37"/>
      <c r="Y99" s="37"/>
      <c r="Z99" s="37"/>
      <c r="AA99" s="16">
        <f t="shared" si="68"/>
        <v>0</v>
      </c>
      <c r="AB99" s="17">
        <f t="shared" si="69"/>
        <v>0</v>
      </c>
      <c r="AC99" s="17">
        <f t="shared" si="70"/>
        <v>0</v>
      </c>
      <c r="AD99" s="17">
        <f t="shared" si="71"/>
        <v>0</v>
      </c>
      <c r="AE99" s="17">
        <f t="shared" si="72"/>
        <v>0</v>
      </c>
      <c r="AF99" s="17">
        <f t="shared" si="73"/>
        <v>0</v>
      </c>
      <c r="AG99" s="17">
        <f t="shared" si="74"/>
        <v>0</v>
      </c>
      <c r="AH99" s="30">
        <f t="shared" si="75"/>
        <v>0</v>
      </c>
      <c r="AI99" s="30">
        <f t="shared" si="76"/>
        <v>0</v>
      </c>
      <c r="AJ99" s="30">
        <f t="shared" si="77"/>
        <v>0</v>
      </c>
      <c r="AK99" s="30">
        <f t="shared" si="78"/>
        <v>0</v>
      </c>
      <c r="AL99" s="30">
        <f t="shared" si="79"/>
        <v>0</v>
      </c>
      <c r="AM99" s="30">
        <f t="shared" si="80"/>
        <v>0</v>
      </c>
    </row>
    <row r="100" spans="1:39" ht="26" hidden="1" x14ac:dyDescent="0.35">
      <c r="A100" s="11">
        <v>87</v>
      </c>
      <c r="B100" s="11" t="s">
        <v>43</v>
      </c>
      <c r="C100" s="12" t="s">
        <v>49</v>
      </c>
      <c r="D100" s="11" t="s">
        <v>37</v>
      </c>
      <c r="E100" s="13" t="s">
        <v>60</v>
      </c>
      <c r="F100" s="13" t="s">
        <v>31</v>
      </c>
      <c r="G100" s="32"/>
      <c r="H100" s="33"/>
      <c r="I100" s="40" t="str">
        <f t="shared" si="60"/>
        <v/>
      </c>
      <c r="J100" s="37"/>
      <c r="K100" s="37"/>
      <c r="L100" s="37"/>
      <c r="M100" s="37"/>
      <c r="N100" s="37"/>
      <c r="O100" s="17">
        <f t="shared" si="62"/>
        <v>0</v>
      </c>
      <c r="P100" s="17">
        <f t="shared" si="63"/>
        <v>0</v>
      </c>
      <c r="Q100" s="17">
        <f t="shared" si="64"/>
        <v>0</v>
      </c>
      <c r="R100" s="17">
        <f t="shared" si="65"/>
        <v>0</v>
      </c>
      <c r="S100" s="17">
        <f t="shared" si="66"/>
        <v>0</v>
      </c>
      <c r="T100" s="45" t="str">
        <f t="shared" si="61"/>
        <v/>
      </c>
      <c r="U100" s="11" t="str">
        <f t="shared" si="67"/>
        <v>Molto soddisfatto</v>
      </c>
      <c r="V100" s="37"/>
      <c r="W100" s="37"/>
      <c r="X100" s="37"/>
      <c r="Y100" s="37"/>
      <c r="Z100" s="37"/>
      <c r="AA100" s="16">
        <f t="shared" si="68"/>
        <v>0</v>
      </c>
      <c r="AB100" s="17">
        <f t="shared" si="69"/>
        <v>0</v>
      </c>
      <c r="AC100" s="17">
        <f t="shared" si="70"/>
        <v>0</v>
      </c>
      <c r="AD100" s="17">
        <f t="shared" si="71"/>
        <v>0</v>
      </c>
      <c r="AE100" s="17">
        <f t="shared" si="72"/>
        <v>0</v>
      </c>
      <c r="AF100" s="17">
        <f t="shared" si="73"/>
        <v>0</v>
      </c>
      <c r="AG100" s="17">
        <f t="shared" si="74"/>
        <v>0</v>
      </c>
      <c r="AH100" s="30">
        <f t="shared" si="75"/>
        <v>0</v>
      </c>
      <c r="AI100" s="30">
        <f t="shared" si="76"/>
        <v>0</v>
      </c>
      <c r="AJ100" s="30">
        <f t="shared" si="77"/>
        <v>0</v>
      </c>
      <c r="AK100" s="30">
        <f t="shared" si="78"/>
        <v>0</v>
      </c>
      <c r="AL100" s="30">
        <f t="shared" si="79"/>
        <v>0</v>
      </c>
      <c r="AM100" s="30">
        <f t="shared" si="80"/>
        <v>0</v>
      </c>
    </row>
    <row r="101" spans="1:39" ht="26" x14ac:dyDescent="0.35">
      <c r="A101" s="11">
        <v>89</v>
      </c>
      <c r="B101" s="18" t="s">
        <v>43</v>
      </c>
      <c r="C101" s="19" t="s">
        <v>49</v>
      </c>
      <c r="D101" s="18" t="s">
        <v>37</v>
      </c>
      <c r="E101" s="20" t="s">
        <v>61</v>
      </c>
      <c r="F101" s="20" t="s">
        <v>32</v>
      </c>
      <c r="G101" s="6">
        <f>SUM(G97:G100)</f>
        <v>100</v>
      </c>
      <c r="H101" s="7">
        <f>SUM(H97:H100)</f>
        <v>0</v>
      </c>
      <c r="I101" s="41">
        <f t="shared" si="60"/>
        <v>0</v>
      </c>
      <c r="J101" s="26">
        <f>SUM(J97:J99)</f>
        <v>0</v>
      </c>
      <c r="K101" s="26">
        <f>SUM(K97:K99)</f>
        <v>0</v>
      </c>
      <c r="L101" s="26">
        <f>SUM(L97:L99)</f>
        <v>0</v>
      </c>
      <c r="M101" s="26">
        <f>SUM(M97:M99)</f>
        <v>0</v>
      </c>
      <c r="N101" s="26">
        <f>SUM(N97:N99)</f>
        <v>0</v>
      </c>
      <c r="O101" s="22">
        <f t="shared" si="62"/>
        <v>0</v>
      </c>
      <c r="P101" s="22">
        <f t="shared" si="63"/>
        <v>0</v>
      </c>
      <c r="Q101" s="22">
        <f t="shared" si="64"/>
        <v>0</v>
      </c>
      <c r="R101" s="22">
        <f t="shared" si="65"/>
        <v>0</v>
      </c>
      <c r="S101" s="22">
        <f t="shared" si="66"/>
        <v>0</v>
      </c>
      <c r="T101" s="45" t="str">
        <f t="shared" si="61"/>
        <v/>
      </c>
      <c r="U101" s="18" t="str">
        <f t="shared" si="67"/>
        <v>Molto soddisfatto</v>
      </c>
      <c r="V101" s="21">
        <f>SUM(V97:V99)</f>
        <v>0</v>
      </c>
      <c r="W101" s="21">
        <f>SUM(W97:W99)</f>
        <v>0</v>
      </c>
      <c r="X101" s="21">
        <f>SUM(X97:X99)</f>
        <v>0</v>
      </c>
      <c r="Y101" s="21">
        <f>SUM(Y97:Y99)</f>
        <v>0</v>
      </c>
      <c r="Z101" s="21">
        <f>SUM(Z97:Z99)</f>
        <v>0</v>
      </c>
      <c r="AA101" s="16">
        <f t="shared" si="68"/>
        <v>0</v>
      </c>
      <c r="AB101" s="22">
        <f t="shared" si="69"/>
        <v>0</v>
      </c>
      <c r="AC101" s="22">
        <f t="shared" si="70"/>
        <v>0</v>
      </c>
      <c r="AD101" s="22">
        <f t="shared" si="71"/>
        <v>0</v>
      </c>
      <c r="AE101" s="22">
        <f t="shared" si="72"/>
        <v>0</v>
      </c>
      <c r="AF101" s="22">
        <f t="shared" si="73"/>
        <v>0</v>
      </c>
      <c r="AG101" s="22">
        <f t="shared" si="74"/>
        <v>0</v>
      </c>
      <c r="AH101" s="31">
        <f t="shared" si="75"/>
        <v>0</v>
      </c>
      <c r="AI101" s="31">
        <f t="shared" si="76"/>
        <v>0</v>
      </c>
      <c r="AJ101" s="31">
        <f t="shared" si="77"/>
        <v>0</v>
      </c>
      <c r="AK101" s="31">
        <f t="shared" si="78"/>
        <v>0</v>
      </c>
      <c r="AL101" s="31">
        <f t="shared" si="79"/>
        <v>0</v>
      </c>
      <c r="AM101" s="31">
        <f t="shared" si="80"/>
        <v>0</v>
      </c>
    </row>
    <row r="102" spans="1:39" ht="26" hidden="1" x14ac:dyDescent="0.35">
      <c r="A102" s="11">
        <v>90</v>
      </c>
      <c r="B102" s="11" t="s">
        <v>43</v>
      </c>
      <c r="C102" s="12" t="s">
        <v>50</v>
      </c>
      <c r="D102" s="11" t="s">
        <v>37</v>
      </c>
      <c r="E102" s="13" t="s">
        <v>57</v>
      </c>
      <c r="F102" s="13" t="s">
        <v>28</v>
      </c>
      <c r="G102" s="32">
        <v>0</v>
      </c>
      <c r="H102" s="33"/>
      <c r="I102" s="40" t="str">
        <f t="shared" si="60"/>
        <v/>
      </c>
      <c r="J102" s="37"/>
      <c r="K102" s="37"/>
      <c r="L102" s="37"/>
      <c r="M102" s="37"/>
      <c r="N102" s="37"/>
      <c r="O102" s="17">
        <f t="shared" si="62"/>
        <v>0</v>
      </c>
      <c r="P102" s="17">
        <f t="shared" si="63"/>
        <v>0</v>
      </c>
      <c r="Q102" s="17">
        <f t="shared" si="64"/>
        <v>0</v>
      </c>
      <c r="R102" s="17">
        <f t="shared" si="65"/>
        <v>0</v>
      </c>
      <c r="S102" s="17">
        <f t="shared" si="66"/>
        <v>0</v>
      </c>
      <c r="T102" s="45" t="str">
        <f t="shared" si="61"/>
        <v/>
      </c>
      <c r="U102" s="11" t="str">
        <f t="shared" si="67"/>
        <v>Molto soddisfatto</v>
      </c>
      <c r="V102" s="37"/>
      <c r="W102" s="37"/>
      <c r="X102" s="37"/>
      <c r="Y102" s="37"/>
      <c r="Z102" s="37"/>
      <c r="AA102" s="16">
        <f t="shared" si="68"/>
        <v>0</v>
      </c>
      <c r="AB102" s="17">
        <f t="shared" si="69"/>
        <v>0</v>
      </c>
      <c r="AC102" s="17">
        <f t="shared" si="70"/>
        <v>0</v>
      </c>
      <c r="AD102" s="17">
        <f t="shared" si="71"/>
        <v>0</v>
      </c>
      <c r="AE102" s="17">
        <f t="shared" si="72"/>
        <v>0</v>
      </c>
      <c r="AF102" s="17">
        <f t="shared" si="73"/>
        <v>0</v>
      </c>
      <c r="AG102" s="17">
        <f t="shared" si="74"/>
        <v>0</v>
      </c>
      <c r="AH102" s="30">
        <f t="shared" si="75"/>
        <v>0</v>
      </c>
      <c r="AI102" s="30">
        <f t="shared" si="76"/>
        <v>0</v>
      </c>
      <c r="AJ102" s="30">
        <f t="shared" si="77"/>
        <v>0</v>
      </c>
      <c r="AK102" s="30">
        <f t="shared" si="78"/>
        <v>0</v>
      </c>
      <c r="AL102" s="30">
        <f t="shared" si="79"/>
        <v>0</v>
      </c>
      <c r="AM102" s="30">
        <f t="shared" si="80"/>
        <v>0</v>
      </c>
    </row>
    <row r="103" spans="1:39" ht="26" hidden="1" x14ac:dyDescent="0.35">
      <c r="A103" s="11">
        <v>91</v>
      </c>
      <c r="B103" s="11" t="s">
        <v>43</v>
      </c>
      <c r="C103" s="12" t="s">
        <v>50</v>
      </c>
      <c r="D103" s="11" t="s">
        <v>37</v>
      </c>
      <c r="E103" s="13" t="s">
        <v>58</v>
      </c>
      <c r="F103" s="13" t="s">
        <v>29</v>
      </c>
      <c r="G103" s="32">
        <v>0</v>
      </c>
      <c r="H103" s="33"/>
      <c r="I103" s="40" t="str">
        <f t="shared" si="60"/>
        <v/>
      </c>
      <c r="J103" s="37"/>
      <c r="K103" s="37"/>
      <c r="L103" s="37"/>
      <c r="M103" s="37"/>
      <c r="N103" s="37"/>
      <c r="O103" s="17">
        <f t="shared" si="62"/>
        <v>0</v>
      </c>
      <c r="P103" s="17">
        <f t="shared" si="63"/>
        <v>0</v>
      </c>
      <c r="Q103" s="17">
        <f t="shared" si="64"/>
        <v>0</v>
      </c>
      <c r="R103" s="17">
        <f t="shared" si="65"/>
        <v>0</v>
      </c>
      <c r="S103" s="17">
        <f t="shared" si="66"/>
        <v>0</v>
      </c>
      <c r="T103" s="45" t="str">
        <f t="shared" si="61"/>
        <v/>
      </c>
      <c r="U103" s="11" t="str">
        <f t="shared" si="67"/>
        <v>Molto soddisfatto</v>
      </c>
      <c r="V103" s="37"/>
      <c r="W103" s="37"/>
      <c r="X103" s="37"/>
      <c r="Y103" s="37"/>
      <c r="Z103" s="37"/>
      <c r="AA103" s="16">
        <f t="shared" si="68"/>
        <v>0</v>
      </c>
      <c r="AB103" s="17">
        <f t="shared" si="69"/>
        <v>0</v>
      </c>
      <c r="AC103" s="17">
        <f t="shared" si="70"/>
        <v>0</v>
      </c>
      <c r="AD103" s="17">
        <f t="shared" si="71"/>
        <v>0</v>
      </c>
      <c r="AE103" s="17">
        <f t="shared" si="72"/>
        <v>0</v>
      </c>
      <c r="AF103" s="17">
        <f t="shared" si="73"/>
        <v>0</v>
      </c>
      <c r="AG103" s="17">
        <f t="shared" si="74"/>
        <v>0</v>
      </c>
      <c r="AH103" s="30">
        <f t="shared" si="75"/>
        <v>0</v>
      </c>
      <c r="AI103" s="30">
        <f t="shared" si="76"/>
        <v>0</v>
      </c>
      <c r="AJ103" s="30">
        <f t="shared" si="77"/>
        <v>0</v>
      </c>
      <c r="AK103" s="30">
        <f t="shared" si="78"/>
        <v>0</v>
      </c>
      <c r="AL103" s="30">
        <f t="shared" si="79"/>
        <v>0</v>
      </c>
      <c r="AM103" s="30">
        <f t="shared" si="80"/>
        <v>0</v>
      </c>
    </row>
    <row r="104" spans="1:39" ht="26" hidden="1" x14ac:dyDescent="0.35">
      <c r="A104" s="11">
        <v>92</v>
      </c>
      <c r="B104" s="11" t="s">
        <v>43</v>
      </c>
      <c r="C104" s="12" t="s">
        <v>50</v>
      </c>
      <c r="D104" s="11" t="s">
        <v>37</v>
      </c>
      <c r="E104" s="13" t="s">
        <v>59</v>
      </c>
      <c r="F104" s="13" t="s">
        <v>30</v>
      </c>
      <c r="G104" s="32"/>
      <c r="H104" s="33"/>
      <c r="I104" s="40" t="str">
        <f t="shared" si="60"/>
        <v/>
      </c>
      <c r="J104" s="37"/>
      <c r="K104" s="37"/>
      <c r="L104" s="37"/>
      <c r="M104" s="37"/>
      <c r="N104" s="37"/>
      <c r="O104" s="17">
        <f t="shared" si="62"/>
        <v>0</v>
      </c>
      <c r="P104" s="17">
        <f t="shared" si="63"/>
        <v>0</v>
      </c>
      <c r="Q104" s="17">
        <f t="shared" si="64"/>
        <v>0</v>
      </c>
      <c r="R104" s="17">
        <f t="shared" si="65"/>
        <v>0</v>
      </c>
      <c r="S104" s="17">
        <f t="shared" si="66"/>
        <v>0</v>
      </c>
      <c r="T104" s="45" t="str">
        <f t="shared" si="61"/>
        <v/>
      </c>
      <c r="U104" s="11" t="str">
        <f t="shared" si="67"/>
        <v>Molto soddisfatto</v>
      </c>
      <c r="V104" s="37"/>
      <c r="W104" s="37"/>
      <c r="X104" s="37"/>
      <c r="Y104" s="37"/>
      <c r="Z104" s="37"/>
      <c r="AA104" s="16">
        <f t="shared" si="68"/>
        <v>0</v>
      </c>
      <c r="AB104" s="17">
        <f t="shared" si="69"/>
        <v>0</v>
      </c>
      <c r="AC104" s="17">
        <f t="shared" si="70"/>
        <v>0</v>
      </c>
      <c r="AD104" s="17">
        <f t="shared" si="71"/>
        <v>0</v>
      </c>
      <c r="AE104" s="17">
        <f t="shared" si="72"/>
        <v>0</v>
      </c>
      <c r="AF104" s="17">
        <f t="shared" si="73"/>
        <v>0</v>
      </c>
      <c r="AG104" s="17">
        <f t="shared" si="74"/>
        <v>0</v>
      </c>
      <c r="AH104" s="30">
        <f t="shared" si="75"/>
        <v>0</v>
      </c>
      <c r="AI104" s="30">
        <f t="shared" si="76"/>
        <v>0</v>
      </c>
      <c r="AJ104" s="30">
        <f t="shared" si="77"/>
        <v>0</v>
      </c>
      <c r="AK104" s="30">
        <f t="shared" si="78"/>
        <v>0</v>
      </c>
      <c r="AL104" s="30">
        <f t="shared" si="79"/>
        <v>0</v>
      </c>
      <c r="AM104" s="30">
        <f t="shared" si="80"/>
        <v>0</v>
      </c>
    </row>
    <row r="105" spans="1:39" ht="26" hidden="1" x14ac:dyDescent="0.35">
      <c r="A105" s="11">
        <v>93</v>
      </c>
      <c r="B105" s="11" t="s">
        <v>43</v>
      </c>
      <c r="C105" s="12" t="s">
        <v>50</v>
      </c>
      <c r="D105" s="11" t="s">
        <v>37</v>
      </c>
      <c r="E105" s="13" t="s">
        <v>60</v>
      </c>
      <c r="F105" s="13" t="s">
        <v>31</v>
      </c>
      <c r="G105" s="32"/>
      <c r="H105" s="33"/>
      <c r="I105" s="40" t="str">
        <f t="shared" si="60"/>
        <v/>
      </c>
      <c r="J105" s="37"/>
      <c r="K105" s="37"/>
      <c r="L105" s="37"/>
      <c r="M105" s="37"/>
      <c r="N105" s="37"/>
      <c r="O105" s="17">
        <f t="shared" si="62"/>
        <v>0</v>
      </c>
      <c r="P105" s="17">
        <f t="shared" si="63"/>
        <v>0</v>
      </c>
      <c r="Q105" s="17">
        <f t="shared" si="64"/>
        <v>0</v>
      </c>
      <c r="R105" s="17">
        <f t="shared" si="65"/>
        <v>0</v>
      </c>
      <c r="S105" s="17">
        <f t="shared" si="66"/>
        <v>0</v>
      </c>
      <c r="T105" s="45" t="str">
        <f t="shared" si="61"/>
        <v/>
      </c>
      <c r="U105" s="11" t="str">
        <f t="shared" si="67"/>
        <v>Molto soddisfatto</v>
      </c>
      <c r="V105" s="37"/>
      <c r="W105" s="37"/>
      <c r="X105" s="37"/>
      <c r="Y105" s="37"/>
      <c r="Z105" s="37"/>
      <c r="AA105" s="16">
        <f t="shared" si="68"/>
        <v>0</v>
      </c>
      <c r="AB105" s="17">
        <f t="shared" si="69"/>
        <v>0</v>
      </c>
      <c r="AC105" s="17">
        <f t="shared" si="70"/>
        <v>0</v>
      </c>
      <c r="AD105" s="17">
        <f t="shared" si="71"/>
        <v>0</v>
      </c>
      <c r="AE105" s="17">
        <f t="shared" si="72"/>
        <v>0</v>
      </c>
      <c r="AF105" s="17">
        <f t="shared" si="73"/>
        <v>0</v>
      </c>
      <c r="AG105" s="17">
        <f t="shared" si="74"/>
        <v>0</v>
      </c>
      <c r="AH105" s="30">
        <f t="shared" si="75"/>
        <v>0</v>
      </c>
      <c r="AI105" s="30">
        <f t="shared" si="76"/>
        <v>0</v>
      </c>
      <c r="AJ105" s="30">
        <f t="shared" si="77"/>
        <v>0</v>
      </c>
      <c r="AK105" s="30">
        <f t="shared" si="78"/>
        <v>0</v>
      </c>
      <c r="AL105" s="30">
        <f t="shared" si="79"/>
        <v>0</v>
      </c>
      <c r="AM105" s="30">
        <f t="shared" si="80"/>
        <v>0</v>
      </c>
    </row>
    <row r="106" spans="1:39" ht="26" hidden="1" x14ac:dyDescent="0.35">
      <c r="A106" s="11">
        <v>94</v>
      </c>
      <c r="B106" s="18" t="s">
        <v>43</v>
      </c>
      <c r="C106" s="19" t="s">
        <v>50</v>
      </c>
      <c r="D106" s="18" t="s">
        <v>37</v>
      </c>
      <c r="E106" s="20" t="s">
        <v>61</v>
      </c>
      <c r="F106" s="20" t="s">
        <v>32</v>
      </c>
      <c r="G106" s="34"/>
      <c r="H106" s="35"/>
      <c r="I106" s="43" t="str">
        <f t="shared" si="60"/>
        <v/>
      </c>
      <c r="J106" s="26">
        <f>SUM(J102:J105)</f>
        <v>0</v>
      </c>
      <c r="K106" s="26">
        <f>SUM(K102:K105)</f>
        <v>0</v>
      </c>
      <c r="L106" s="26">
        <f>SUM(L102:L105)</f>
        <v>0</v>
      </c>
      <c r="M106" s="26">
        <f>SUM(M102:M105)</f>
        <v>0</v>
      </c>
      <c r="N106" s="26">
        <f>SUM(N102:N105)</f>
        <v>0</v>
      </c>
      <c r="O106" s="22">
        <f t="shared" si="62"/>
        <v>0</v>
      </c>
      <c r="P106" s="22">
        <f t="shared" si="63"/>
        <v>0</v>
      </c>
      <c r="Q106" s="22">
        <f t="shared" si="64"/>
        <v>0</v>
      </c>
      <c r="R106" s="22">
        <f t="shared" si="65"/>
        <v>0</v>
      </c>
      <c r="S106" s="22">
        <f t="shared" si="66"/>
        <v>0</v>
      </c>
      <c r="T106" s="45" t="str">
        <f t="shared" si="61"/>
        <v/>
      </c>
      <c r="U106" s="18" t="str">
        <f t="shared" si="67"/>
        <v>Molto soddisfatto</v>
      </c>
      <c r="V106" s="21">
        <f>SUM(V102:V105)</f>
        <v>0</v>
      </c>
      <c r="W106" s="21">
        <f>SUM(W102:W105)</f>
        <v>0</v>
      </c>
      <c r="X106" s="21">
        <f>SUM(X102:X105)</f>
        <v>0</v>
      </c>
      <c r="Y106" s="21">
        <f>SUM(Y102:Y105)</f>
        <v>0</v>
      </c>
      <c r="Z106" s="21">
        <f>SUM(Z102:Z105)</f>
        <v>0</v>
      </c>
      <c r="AA106" s="16">
        <f t="shared" si="68"/>
        <v>0</v>
      </c>
      <c r="AB106" s="22">
        <f t="shared" si="69"/>
        <v>0</v>
      </c>
      <c r="AC106" s="22">
        <f t="shared" si="70"/>
        <v>0</v>
      </c>
      <c r="AD106" s="22">
        <f t="shared" si="71"/>
        <v>0</v>
      </c>
      <c r="AE106" s="22">
        <f t="shared" si="72"/>
        <v>0</v>
      </c>
      <c r="AF106" s="22">
        <f t="shared" si="73"/>
        <v>0</v>
      </c>
      <c r="AG106" s="22">
        <f t="shared" si="74"/>
        <v>0</v>
      </c>
      <c r="AH106" s="31">
        <f t="shared" si="75"/>
        <v>0</v>
      </c>
      <c r="AI106" s="31">
        <f t="shared" si="76"/>
        <v>0</v>
      </c>
      <c r="AJ106" s="31">
        <f t="shared" si="77"/>
        <v>0</v>
      </c>
      <c r="AK106" s="31">
        <f t="shared" si="78"/>
        <v>0</v>
      </c>
      <c r="AL106" s="31">
        <f t="shared" si="79"/>
        <v>0</v>
      </c>
      <c r="AM106" s="31">
        <f t="shared" si="80"/>
        <v>0</v>
      </c>
    </row>
    <row r="107" spans="1:39" ht="26" x14ac:dyDescent="0.35">
      <c r="A107" s="11">
        <v>95</v>
      </c>
      <c r="B107" s="11" t="s">
        <v>43</v>
      </c>
      <c r="C107" s="12" t="s">
        <v>51</v>
      </c>
      <c r="D107" s="11" t="s">
        <v>37</v>
      </c>
      <c r="E107" s="13" t="s">
        <v>57</v>
      </c>
      <c r="F107" s="13" t="s">
        <v>28</v>
      </c>
      <c r="G107" s="32">
        <v>25</v>
      </c>
      <c r="H107" s="33">
        <v>0</v>
      </c>
      <c r="I107" s="40">
        <f t="shared" si="60"/>
        <v>0</v>
      </c>
      <c r="J107" s="37"/>
      <c r="K107" s="37"/>
      <c r="L107" s="37"/>
      <c r="M107" s="37"/>
      <c r="N107" s="37"/>
      <c r="O107" s="17">
        <f t="shared" si="62"/>
        <v>0</v>
      </c>
      <c r="P107" s="17">
        <f t="shared" si="63"/>
        <v>0</v>
      </c>
      <c r="Q107" s="17">
        <f t="shared" si="64"/>
        <v>0</v>
      </c>
      <c r="R107" s="17">
        <f t="shared" si="65"/>
        <v>0</v>
      </c>
      <c r="S107" s="17">
        <f t="shared" si="66"/>
        <v>0</v>
      </c>
      <c r="T107" s="45" t="str">
        <f t="shared" si="61"/>
        <v/>
      </c>
      <c r="U107" s="11" t="str">
        <f t="shared" si="67"/>
        <v>Molto soddisfatto</v>
      </c>
      <c r="V107" s="37"/>
      <c r="W107" s="37"/>
      <c r="X107" s="37"/>
      <c r="Y107" s="37"/>
      <c r="Z107" s="37"/>
      <c r="AA107" s="16">
        <f t="shared" si="68"/>
        <v>0</v>
      </c>
      <c r="AB107" s="17">
        <f t="shared" si="69"/>
        <v>0</v>
      </c>
      <c r="AC107" s="17">
        <f t="shared" si="70"/>
        <v>0</v>
      </c>
      <c r="AD107" s="17">
        <f t="shared" si="71"/>
        <v>0</v>
      </c>
      <c r="AE107" s="17">
        <f t="shared" si="72"/>
        <v>0</v>
      </c>
      <c r="AF107" s="17">
        <f t="shared" si="73"/>
        <v>0</v>
      </c>
      <c r="AG107" s="17">
        <f t="shared" si="74"/>
        <v>0</v>
      </c>
      <c r="AH107" s="30">
        <f t="shared" si="75"/>
        <v>0</v>
      </c>
      <c r="AI107" s="30">
        <f t="shared" si="76"/>
        <v>0</v>
      </c>
      <c r="AJ107" s="30">
        <f t="shared" si="77"/>
        <v>0</v>
      </c>
      <c r="AK107" s="30">
        <f t="shared" si="78"/>
        <v>0</v>
      </c>
      <c r="AL107" s="30">
        <f t="shared" si="79"/>
        <v>0</v>
      </c>
      <c r="AM107" s="30">
        <f t="shared" si="80"/>
        <v>0</v>
      </c>
    </row>
    <row r="108" spans="1:39" ht="26" x14ac:dyDescent="0.35">
      <c r="A108" s="11">
        <v>97</v>
      </c>
      <c r="B108" s="11" t="s">
        <v>43</v>
      </c>
      <c r="C108" s="12" t="s">
        <v>51</v>
      </c>
      <c r="D108" s="11" t="s">
        <v>37</v>
      </c>
      <c r="E108" s="13" t="s">
        <v>58</v>
      </c>
      <c r="F108" s="13" t="s">
        <v>29</v>
      </c>
      <c r="G108" s="32">
        <v>25</v>
      </c>
      <c r="H108" s="33">
        <v>0</v>
      </c>
      <c r="I108" s="40">
        <f t="shared" si="60"/>
        <v>0</v>
      </c>
      <c r="J108" s="37"/>
      <c r="K108" s="37"/>
      <c r="L108" s="37"/>
      <c r="M108" s="37"/>
      <c r="N108" s="37"/>
      <c r="O108" s="17">
        <f t="shared" ref="O108:O117" si="81">IFERROR(J108/$H108,0)</f>
        <v>0</v>
      </c>
      <c r="P108" s="17">
        <f t="shared" ref="P108:P117" si="82">IFERROR(K108/$H108,0)</f>
        <v>0</v>
      </c>
      <c r="Q108" s="17">
        <f t="shared" ref="Q108:Q117" si="83">IFERROR(L108/$H108,0)</f>
        <v>0</v>
      </c>
      <c r="R108" s="17">
        <f t="shared" ref="R108:R117" si="84">IFERROR(M108/$H108,0)</f>
        <v>0</v>
      </c>
      <c r="S108" s="17">
        <f t="shared" ref="S108:S117" si="85">IFERROR(N108/$H108,0)</f>
        <v>0</v>
      </c>
      <c r="T108" s="45" t="str">
        <f t="shared" si="61"/>
        <v/>
      </c>
      <c r="U108" s="11" t="str">
        <f t="shared" si="67"/>
        <v>Molto soddisfatto</v>
      </c>
      <c r="V108" s="37"/>
      <c r="W108" s="37"/>
      <c r="X108" s="37"/>
      <c r="Y108" s="37"/>
      <c r="Z108" s="37"/>
      <c r="AA108" s="16">
        <f t="shared" ref="AA108:AA116" si="86">SUM(V108:Z108)</f>
        <v>0</v>
      </c>
      <c r="AB108" s="17">
        <f t="shared" ref="AB108:AB116" si="87">IFERROR(V108/SUM($V108:$Z108),0)</f>
        <v>0</v>
      </c>
      <c r="AC108" s="17">
        <f t="shared" ref="AC108:AC116" si="88">IFERROR(W108/SUM($V108:$Z108),0)</f>
        <v>0</v>
      </c>
      <c r="AD108" s="17">
        <f t="shared" ref="AD108:AD116" si="89">IFERROR(X108/SUM($V108:$Z108),0)</f>
        <v>0</v>
      </c>
      <c r="AE108" s="17">
        <f t="shared" ref="AE108:AE116" si="90">IFERROR(Y108/SUM($V108:$Z108),0)</f>
        <v>0</v>
      </c>
      <c r="AF108" s="17">
        <f t="shared" ref="AF108:AF116" si="91">IFERROR(Z108/SUM($V108:$Z108),0)</f>
        <v>0</v>
      </c>
      <c r="AG108" s="17">
        <f t="shared" ref="AG108:AG116" si="92">MAX(AB108:AF108)</f>
        <v>0</v>
      </c>
      <c r="AH108" s="30">
        <f t="shared" ref="AH108:AH116" si="93">IFERROR(V108/$H108,0)</f>
        <v>0</v>
      </c>
      <c r="AI108" s="30">
        <f t="shared" ref="AI108:AI116" si="94">IFERROR(W108/$H108,0)</f>
        <v>0</v>
      </c>
      <c r="AJ108" s="30">
        <f t="shared" ref="AJ108:AJ116" si="95">IFERROR(X108/$H108,0)</f>
        <v>0</v>
      </c>
      <c r="AK108" s="30">
        <f t="shared" ref="AK108:AK116" si="96">IFERROR(Y108/$H108,0)</f>
        <v>0</v>
      </c>
      <c r="AL108" s="30">
        <f t="shared" ref="AL108:AL116" si="97">IFERROR(Z108/$H108,0)</f>
        <v>0</v>
      </c>
      <c r="AM108" s="30">
        <f t="shared" ref="AM108:AM116" si="98">IFERROR(AA108/H108,0)</f>
        <v>0</v>
      </c>
    </row>
    <row r="109" spans="1:39" ht="26" hidden="1" x14ac:dyDescent="0.35">
      <c r="A109" s="11">
        <v>96</v>
      </c>
      <c r="B109" s="11" t="s">
        <v>43</v>
      </c>
      <c r="C109" s="12" t="s">
        <v>51</v>
      </c>
      <c r="D109" s="11" t="s">
        <v>37</v>
      </c>
      <c r="E109" s="13" t="s">
        <v>59</v>
      </c>
      <c r="F109" s="13" t="s">
        <v>30</v>
      </c>
      <c r="G109" s="32"/>
      <c r="H109" s="33"/>
      <c r="I109" s="40" t="str">
        <f t="shared" si="60"/>
        <v/>
      </c>
      <c r="J109" s="37"/>
      <c r="K109" s="37"/>
      <c r="L109" s="37"/>
      <c r="M109" s="37"/>
      <c r="N109" s="37"/>
      <c r="O109" s="17">
        <f t="shared" si="81"/>
        <v>0</v>
      </c>
      <c r="P109" s="17">
        <f t="shared" si="82"/>
        <v>0</v>
      </c>
      <c r="Q109" s="17">
        <f t="shared" si="83"/>
        <v>0</v>
      </c>
      <c r="R109" s="17">
        <f t="shared" si="84"/>
        <v>0</v>
      </c>
      <c r="S109" s="17">
        <f t="shared" si="85"/>
        <v>0</v>
      </c>
      <c r="T109" s="45" t="str">
        <f t="shared" si="61"/>
        <v/>
      </c>
      <c r="U109" s="11" t="str">
        <f t="shared" si="67"/>
        <v>Molto soddisfatto</v>
      </c>
      <c r="V109" s="37"/>
      <c r="W109" s="37"/>
      <c r="X109" s="37"/>
      <c r="Y109" s="37"/>
      <c r="Z109" s="37"/>
      <c r="AA109" s="16">
        <f t="shared" si="86"/>
        <v>0</v>
      </c>
      <c r="AB109" s="17">
        <f t="shared" si="87"/>
        <v>0</v>
      </c>
      <c r="AC109" s="17">
        <f t="shared" si="88"/>
        <v>0</v>
      </c>
      <c r="AD109" s="17">
        <f t="shared" si="89"/>
        <v>0</v>
      </c>
      <c r="AE109" s="17">
        <f t="shared" si="90"/>
        <v>0</v>
      </c>
      <c r="AF109" s="17">
        <f t="shared" si="91"/>
        <v>0</v>
      </c>
      <c r="AG109" s="17">
        <f t="shared" si="92"/>
        <v>0</v>
      </c>
      <c r="AH109" s="30">
        <f t="shared" si="93"/>
        <v>0</v>
      </c>
      <c r="AI109" s="30">
        <f t="shared" si="94"/>
        <v>0</v>
      </c>
      <c r="AJ109" s="30">
        <f t="shared" si="95"/>
        <v>0</v>
      </c>
      <c r="AK109" s="30">
        <f t="shared" si="96"/>
        <v>0</v>
      </c>
      <c r="AL109" s="30">
        <f t="shared" si="97"/>
        <v>0</v>
      </c>
      <c r="AM109" s="30">
        <f t="shared" si="98"/>
        <v>0</v>
      </c>
    </row>
    <row r="110" spans="1:39" ht="26" hidden="1" x14ac:dyDescent="0.35">
      <c r="A110" s="11">
        <v>96</v>
      </c>
      <c r="B110" s="11" t="s">
        <v>43</v>
      </c>
      <c r="C110" s="12" t="s">
        <v>51</v>
      </c>
      <c r="D110" s="11" t="s">
        <v>37</v>
      </c>
      <c r="E110" s="13" t="s">
        <v>60</v>
      </c>
      <c r="F110" s="13" t="s">
        <v>31</v>
      </c>
      <c r="G110" s="32"/>
      <c r="H110" s="33"/>
      <c r="I110" s="40" t="str">
        <f t="shared" si="60"/>
        <v/>
      </c>
      <c r="J110" s="37"/>
      <c r="K110" s="37"/>
      <c r="L110" s="37"/>
      <c r="M110" s="37"/>
      <c r="N110" s="37"/>
      <c r="O110" s="17">
        <f t="shared" si="81"/>
        <v>0</v>
      </c>
      <c r="P110" s="17">
        <f t="shared" si="82"/>
        <v>0</v>
      </c>
      <c r="Q110" s="17">
        <f t="shared" si="83"/>
        <v>0</v>
      </c>
      <c r="R110" s="17">
        <f t="shared" si="84"/>
        <v>0</v>
      </c>
      <c r="S110" s="17">
        <f t="shared" si="85"/>
        <v>0</v>
      </c>
      <c r="T110" s="45" t="str">
        <f t="shared" si="61"/>
        <v/>
      </c>
      <c r="U110" s="11" t="str">
        <f t="shared" si="67"/>
        <v>Molto soddisfatto</v>
      </c>
      <c r="V110" s="37"/>
      <c r="W110" s="37"/>
      <c r="X110" s="37"/>
      <c r="Y110" s="37"/>
      <c r="Z110" s="37"/>
      <c r="AA110" s="16">
        <f t="shared" si="86"/>
        <v>0</v>
      </c>
      <c r="AB110" s="17">
        <f t="shared" si="87"/>
        <v>0</v>
      </c>
      <c r="AC110" s="17">
        <f t="shared" si="88"/>
        <v>0</v>
      </c>
      <c r="AD110" s="17">
        <f t="shared" si="89"/>
        <v>0</v>
      </c>
      <c r="AE110" s="17">
        <f t="shared" si="90"/>
        <v>0</v>
      </c>
      <c r="AF110" s="17">
        <f t="shared" si="91"/>
        <v>0</v>
      </c>
      <c r="AG110" s="17">
        <f t="shared" si="92"/>
        <v>0</v>
      </c>
      <c r="AH110" s="30">
        <f t="shared" si="93"/>
        <v>0</v>
      </c>
      <c r="AI110" s="30">
        <f t="shared" si="94"/>
        <v>0</v>
      </c>
      <c r="AJ110" s="30">
        <f t="shared" si="95"/>
        <v>0</v>
      </c>
      <c r="AK110" s="30">
        <f t="shared" si="96"/>
        <v>0</v>
      </c>
      <c r="AL110" s="30">
        <f t="shared" si="97"/>
        <v>0</v>
      </c>
      <c r="AM110" s="30">
        <f t="shared" si="98"/>
        <v>0</v>
      </c>
    </row>
    <row r="111" spans="1:39" ht="26" x14ac:dyDescent="0.35">
      <c r="A111" s="11">
        <v>98</v>
      </c>
      <c r="B111" s="18" t="s">
        <v>43</v>
      </c>
      <c r="C111" s="19" t="s">
        <v>51</v>
      </c>
      <c r="D111" s="18" t="s">
        <v>37</v>
      </c>
      <c r="E111" s="20" t="s">
        <v>61</v>
      </c>
      <c r="F111" s="20" t="s">
        <v>32</v>
      </c>
      <c r="G111" s="6">
        <f>SUM(G107:G110)</f>
        <v>50</v>
      </c>
      <c r="H111" s="7">
        <f>SUM(H107:H110)</f>
        <v>0</v>
      </c>
      <c r="I111" s="41">
        <f t="shared" si="60"/>
        <v>0</v>
      </c>
      <c r="J111" s="26">
        <f>SUM(J107:J110)</f>
        <v>0</v>
      </c>
      <c r="K111" s="26">
        <f>SUM(K107:K110)</f>
        <v>0</v>
      </c>
      <c r="L111" s="26">
        <f>SUM(L107:L110)</f>
        <v>0</v>
      </c>
      <c r="M111" s="26">
        <f>SUM(M107:M110)</f>
        <v>0</v>
      </c>
      <c r="N111" s="26">
        <f>SUM(N107:N110)</f>
        <v>0</v>
      </c>
      <c r="O111" s="22">
        <f t="shared" si="81"/>
        <v>0</v>
      </c>
      <c r="P111" s="22">
        <f t="shared" si="82"/>
        <v>0</v>
      </c>
      <c r="Q111" s="22">
        <f t="shared" si="83"/>
        <v>0</v>
      </c>
      <c r="R111" s="22">
        <f t="shared" si="84"/>
        <v>0</v>
      </c>
      <c r="S111" s="22">
        <f t="shared" si="85"/>
        <v>0</v>
      </c>
      <c r="T111" s="45" t="str">
        <f t="shared" si="61"/>
        <v/>
      </c>
      <c r="U111" s="18" t="str">
        <f t="shared" si="67"/>
        <v>Molto soddisfatto</v>
      </c>
      <c r="V111" s="21">
        <f>SUM(V107:V110)</f>
        <v>0</v>
      </c>
      <c r="W111" s="21">
        <f>SUM(W107:W110)</f>
        <v>0</v>
      </c>
      <c r="X111" s="21">
        <f>SUM(X107:X110)</f>
        <v>0</v>
      </c>
      <c r="Y111" s="21">
        <f>SUM(Y107:Y110)</f>
        <v>0</v>
      </c>
      <c r="Z111" s="21">
        <f>SUM(Z107:Z110)</f>
        <v>0</v>
      </c>
      <c r="AA111" s="16">
        <f t="shared" si="86"/>
        <v>0</v>
      </c>
      <c r="AB111" s="22">
        <f t="shared" si="87"/>
        <v>0</v>
      </c>
      <c r="AC111" s="22">
        <f t="shared" si="88"/>
        <v>0</v>
      </c>
      <c r="AD111" s="22">
        <f t="shared" si="89"/>
        <v>0</v>
      </c>
      <c r="AE111" s="22">
        <f t="shared" si="90"/>
        <v>0</v>
      </c>
      <c r="AF111" s="22">
        <f t="shared" si="91"/>
        <v>0</v>
      </c>
      <c r="AG111" s="22">
        <f t="shared" si="92"/>
        <v>0</v>
      </c>
      <c r="AH111" s="31">
        <f t="shared" si="93"/>
        <v>0</v>
      </c>
      <c r="AI111" s="31">
        <f t="shared" si="94"/>
        <v>0</v>
      </c>
      <c r="AJ111" s="31">
        <f t="shared" si="95"/>
        <v>0</v>
      </c>
      <c r="AK111" s="31">
        <f t="shared" si="96"/>
        <v>0</v>
      </c>
      <c r="AL111" s="31">
        <f t="shared" si="97"/>
        <v>0</v>
      </c>
      <c r="AM111" s="31">
        <f t="shared" si="98"/>
        <v>0</v>
      </c>
    </row>
    <row r="112" spans="1:39" ht="26" x14ac:dyDescent="0.35">
      <c r="A112" s="11">
        <v>99</v>
      </c>
      <c r="B112" s="11" t="s">
        <v>43</v>
      </c>
      <c r="C112" s="12" t="s">
        <v>52</v>
      </c>
      <c r="D112" s="11" t="s">
        <v>37</v>
      </c>
      <c r="E112" s="13" t="s">
        <v>57</v>
      </c>
      <c r="F112" s="13" t="s">
        <v>28</v>
      </c>
      <c r="G112" s="32">
        <v>366</v>
      </c>
      <c r="H112" s="33">
        <v>4</v>
      </c>
      <c r="I112" s="40">
        <f t="shared" si="60"/>
        <v>1.092896174863388E-2</v>
      </c>
      <c r="J112" s="37">
        <v>3</v>
      </c>
      <c r="K112" s="37">
        <v>1</v>
      </c>
      <c r="L112" s="37"/>
      <c r="M112" s="37"/>
      <c r="N112" s="37"/>
      <c r="O112" s="17">
        <f t="shared" si="81"/>
        <v>0.75</v>
      </c>
      <c r="P112" s="17">
        <f t="shared" si="82"/>
        <v>0.25</v>
      </c>
      <c r="Q112" s="17">
        <f t="shared" si="83"/>
        <v>0</v>
      </c>
      <c r="R112" s="17">
        <f t="shared" si="84"/>
        <v>0</v>
      </c>
      <c r="S112" s="17">
        <f t="shared" si="85"/>
        <v>0</v>
      </c>
      <c r="T112" s="45">
        <f t="shared" si="61"/>
        <v>0.83750000000000002</v>
      </c>
      <c r="U112" s="11" t="str">
        <f t="shared" si="67"/>
        <v>Molto soddisfatto</v>
      </c>
      <c r="V112" s="37"/>
      <c r="W112" s="37"/>
      <c r="X112" s="37"/>
      <c r="Y112" s="37"/>
      <c r="Z112" s="37"/>
      <c r="AA112" s="16">
        <f t="shared" si="86"/>
        <v>0</v>
      </c>
      <c r="AB112" s="17">
        <f t="shared" si="87"/>
        <v>0</v>
      </c>
      <c r="AC112" s="17">
        <f t="shared" si="88"/>
        <v>0</v>
      </c>
      <c r="AD112" s="17">
        <f t="shared" si="89"/>
        <v>0</v>
      </c>
      <c r="AE112" s="17">
        <f t="shared" si="90"/>
        <v>0</v>
      </c>
      <c r="AF112" s="17">
        <f t="shared" si="91"/>
        <v>0</v>
      </c>
      <c r="AG112" s="17">
        <f t="shared" si="92"/>
        <v>0</v>
      </c>
      <c r="AH112" s="30">
        <f t="shared" si="93"/>
        <v>0</v>
      </c>
      <c r="AI112" s="30">
        <f t="shared" si="94"/>
        <v>0</v>
      </c>
      <c r="AJ112" s="30">
        <f t="shared" si="95"/>
        <v>0</v>
      </c>
      <c r="AK112" s="30">
        <f t="shared" si="96"/>
        <v>0</v>
      </c>
      <c r="AL112" s="30">
        <f t="shared" si="97"/>
        <v>0</v>
      </c>
      <c r="AM112" s="30">
        <f t="shared" si="98"/>
        <v>0</v>
      </c>
    </row>
    <row r="113" spans="1:43" ht="26" x14ac:dyDescent="0.35">
      <c r="A113" s="11">
        <v>100</v>
      </c>
      <c r="B113" s="11" t="s">
        <v>43</v>
      </c>
      <c r="C113" s="12" t="s">
        <v>52</v>
      </c>
      <c r="D113" s="11" t="s">
        <v>37</v>
      </c>
      <c r="E113" s="13" t="s">
        <v>58</v>
      </c>
      <c r="F113" s="13" t="s">
        <v>29</v>
      </c>
      <c r="G113" s="32">
        <v>341</v>
      </c>
      <c r="H113" s="33"/>
      <c r="I113" s="40">
        <f t="shared" si="60"/>
        <v>0</v>
      </c>
      <c r="J113" s="37"/>
      <c r="K113" s="37"/>
      <c r="L113" s="37"/>
      <c r="M113" s="37"/>
      <c r="N113" s="37"/>
      <c r="O113" s="17">
        <f t="shared" si="81"/>
        <v>0</v>
      </c>
      <c r="P113" s="17">
        <f t="shared" si="82"/>
        <v>0</v>
      </c>
      <c r="Q113" s="17">
        <f t="shared" si="83"/>
        <v>0</v>
      </c>
      <c r="R113" s="17">
        <f t="shared" si="84"/>
        <v>0</v>
      </c>
      <c r="S113" s="17">
        <f t="shared" si="85"/>
        <v>0</v>
      </c>
      <c r="T113" s="45" t="str">
        <f t="shared" si="61"/>
        <v/>
      </c>
      <c r="U113" s="11" t="str">
        <f t="shared" si="67"/>
        <v>Molto soddisfatto</v>
      </c>
      <c r="V113" s="37"/>
      <c r="W113" s="37"/>
      <c r="X113" s="37"/>
      <c r="Y113" s="37"/>
      <c r="Z113" s="37"/>
      <c r="AA113" s="16">
        <f t="shared" si="86"/>
        <v>0</v>
      </c>
      <c r="AB113" s="17">
        <f t="shared" si="87"/>
        <v>0</v>
      </c>
      <c r="AC113" s="17">
        <f t="shared" si="88"/>
        <v>0</v>
      </c>
      <c r="AD113" s="17">
        <f t="shared" si="89"/>
        <v>0</v>
      </c>
      <c r="AE113" s="17">
        <f t="shared" si="90"/>
        <v>0</v>
      </c>
      <c r="AF113" s="17">
        <f t="shared" si="91"/>
        <v>0</v>
      </c>
      <c r="AG113" s="17">
        <f t="shared" si="92"/>
        <v>0</v>
      </c>
      <c r="AH113" s="30">
        <f t="shared" si="93"/>
        <v>0</v>
      </c>
      <c r="AI113" s="30">
        <f t="shared" si="94"/>
        <v>0</v>
      </c>
      <c r="AJ113" s="30">
        <f t="shared" si="95"/>
        <v>0</v>
      </c>
      <c r="AK113" s="30">
        <f t="shared" si="96"/>
        <v>0</v>
      </c>
      <c r="AL113" s="30">
        <f t="shared" si="97"/>
        <v>0</v>
      </c>
      <c r="AM113" s="30">
        <f t="shared" si="98"/>
        <v>0</v>
      </c>
    </row>
    <row r="114" spans="1:43" ht="26" x14ac:dyDescent="0.35">
      <c r="A114" s="11">
        <v>101</v>
      </c>
      <c r="B114" s="11" t="s">
        <v>43</v>
      </c>
      <c r="C114" s="12" t="s">
        <v>52</v>
      </c>
      <c r="D114" s="11" t="s">
        <v>37</v>
      </c>
      <c r="E114" s="13" t="s">
        <v>59</v>
      </c>
      <c r="F114" s="13" t="s">
        <v>30</v>
      </c>
      <c r="G114" s="32">
        <v>291</v>
      </c>
      <c r="H114" s="33">
        <v>1</v>
      </c>
      <c r="I114" s="40">
        <f t="shared" si="60"/>
        <v>3.4364261168384879E-3</v>
      </c>
      <c r="J114" s="37"/>
      <c r="K114" s="37">
        <v>1</v>
      </c>
      <c r="L114" s="37"/>
      <c r="M114" s="37"/>
      <c r="N114" s="37"/>
      <c r="O114" s="17">
        <f t="shared" si="81"/>
        <v>0</v>
      </c>
      <c r="P114" s="17">
        <f t="shared" si="82"/>
        <v>1</v>
      </c>
      <c r="Q114" s="17">
        <f t="shared" si="83"/>
        <v>0</v>
      </c>
      <c r="R114" s="17">
        <f t="shared" si="84"/>
        <v>0</v>
      </c>
      <c r="S114" s="17">
        <f t="shared" si="85"/>
        <v>0</v>
      </c>
      <c r="T114" s="45">
        <f t="shared" si="61"/>
        <v>0.65</v>
      </c>
      <c r="U114" s="11" t="str">
        <f t="shared" si="67"/>
        <v>Soddisfatto</v>
      </c>
      <c r="V114" s="37"/>
      <c r="W114" s="37"/>
      <c r="X114" s="37"/>
      <c r="Y114" s="37"/>
      <c r="Z114" s="37"/>
      <c r="AA114" s="16">
        <f t="shared" si="86"/>
        <v>0</v>
      </c>
      <c r="AB114" s="17">
        <f t="shared" si="87"/>
        <v>0</v>
      </c>
      <c r="AC114" s="17">
        <f t="shared" si="88"/>
        <v>0</v>
      </c>
      <c r="AD114" s="17">
        <f t="shared" si="89"/>
        <v>0</v>
      </c>
      <c r="AE114" s="17">
        <f t="shared" si="90"/>
        <v>0</v>
      </c>
      <c r="AF114" s="17">
        <f t="shared" si="91"/>
        <v>0</v>
      </c>
      <c r="AG114" s="17">
        <f t="shared" si="92"/>
        <v>0</v>
      </c>
      <c r="AH114" s="30">
        <f t="shared" si="93"/>
        <v>0</v>
      </c>
      <c r="AI114" s="30">
        <f t="shared" si="94"/>
        <v>0</v>
      </c>
      <c r="AJ114" s="30">
        <f t="shared" si="95"/>
        <v>0</v>
      </c>
      <c r="AK114" s="30">
        <f t="shared" si="96"/>
        <v>0</v>
      </c>
      <c r="AL114" s="30">
        <f t="shared" si="97"/>
        <v>0</v>
      </c>
      <c r="AM114" s="30">
        <f t="shared" si="98"/>
        <v>0</v>
      </c>
    </row>
    <row r="115" spans="1:43" ht="26" x14ac:dyDescent="0.35">
      <c r="A115" s="11">
        <v>102</v>
      </c>
      <c r="B115" s="11" t="s">
        <v>43</v>
      </c>
      <c r="C115" s="12" t="s">
        <v>52</v>
      </c>
      <c r="D115" s="11" t="s">
        <v>37</v>
      </c>
      <c r="E115" s="13" t="s">
        <v>60</v>
      </c>
      <c r="F115" s="13" t="s">
        <v>31</v>
      </c>
      <c r="G115" s="32">
        <v>434</v>
      </c>
      <c r="H115" s="33">
        <v>2</v>
      </c>
      <c r="I115" s="40">
        <f t="shared" si="60"/>
        <v>4.608294930875576E-3</v>
      </c>
      <c r="J115" s="37">
        <v>2</v>
      </c>
      <c r="K115" s="37"/>
      <c r="L115" s="37"/>
      <c r="M115" s="37"/>
      <c r="N115" s="37"/>
      <c r="O115" s="17">
        <f t="shared" si="81"/>
        <v>1</v>
      </c>
      <c r="P115" s="17">
        <f t="shared" si="82"/>
        <v>0</v>
      </c>
      <c r="Q115" s="17">
        <f t="shared" si="83"/>
        <v>0</v>
      </c>
      <c r="R115" s="17">
        <f t="shared" si="84"/>
        <v>0</v>
      </c>
      <c r="S115" s="17">
        <f t="shared" si="85"/>
        <v>0</v>
      </c>
      <c r="T115" s="45">
        <f t="shared" si="61"/>
        <v>0.9</v>
      </c>
      <c r="U115" s="11" t="str">
        <f t="shared" si="67"/>
        <v>Molto soddisfatto</v>
      </c>
      <c r="V115" s="37"/>
      <c r="W115" s="37"/>
      <c r="X115" s="37"/>
      <c r="Y115" s="37"/>
      <c r="Z115" s="37"/>
      <c r="AA115" s="16">
        <f t="shared" si="86"/>
        <v>0</v>
      </c>
      <c r="AB115" s="17">
        <f t="shared" si="87"/>
        <v>0</v>
      </c>
      <c r="AC115" s="17">
        <f t="shared" si="88"/>
        <v>0</v>
      </c>
      <c r="AD115" s="17">
        <f t="shared" si="89"/>
        <v>0</v>
      </c>
      <c r="AE115" s="17">
        <f t="shared" si="90"/>
        <v>0</v>
      </c>
      <c r="AF115" s="17">
        <f t="shared" si="91"/>
        <v>0</v>
      </c>
      <c r="AG115" s="17">
        <f t="shared" si="92"/>
        <v>0</v>
      </c>
      <c r="AH115" s="30">
        <f t="shared" si="93"/>
        <v>0</v>
      </c>
      <c r="AI115" s="30">
        <f t="shared" si="94"/>
        <v>0</v>
      </c>
      <c r="AJ115" s="30">
        <f t="shared" si="95"/>
        <v>0</v>
      </c>
      <c r="AK115" s="30">
        <f t="shared" si="96"/>
        <v>0</v>
      </c>
      <c r="AL115" s="30">
        <f t="shared" si="97"/>
        <v>0</v>
      </c>
      <c r="AM115" s="30">
        <f t="shared" si="98"/>
        <v>0</v>
      </c>
    </row>
    <row r="116" spans="1:43" ht="26" x14ac:dyDescent="0.35">
      <c r="A116" s="11">
        <v>103</v>
      </c>
      <c r="B116" s="18" t="s">
        <v>43</v>
      </c>
      <c r="C116" s="19" t="s">
        <v>52</v>
      </c>
      <c r="D116" s="18" t="s">
        <v>37</v>
      </c>
      <c r="E116" s="20" t="s">
        <v>61</v>
      </c>
      <c r="F116" s="20" t="s">
        <v>32</v>
      </c>
      <c r="G116" s="6">
        <f>SUM(G112:G115)</f>
        <v>1432</v>
      </c>
      <c r="H116" s="7">
        <f>SUM(H112:H115)</f>
        <v>7</v>
      </c>
      <c r="I116" s="41">
        <f t="shared" si="60"/>
        <v>4.8882681564245811E-3</v>
      </c>
      <c r="J116" s="26">
        <f>SUM(J112:J115)</f>
        <v>5</v>
      </c>
      <c r="K116" s="26">
        <f>SUM(K112:K115)</f>
        <v>2</v>
      </c>
      <c r="L116" s="26">
        <f>SUM(L112:L115)</f>
        <v>0</v>
      </c>
      <c r="M116" s="26">
        <f>SUM(M112:M115)</f>
        <v>0</v>
      </c>
      <c r="N116" s="26">
        <f>SUM(N112:N115)</f>
        <v>0</v>
      </c>
      <c r="O116" s="22">
        <f t="shared" si="81"/>
        <v>0.7142857142857143</v>
      </c>
      <c r="P116" s="22">
        <f t="shared" si="82"/>
        <v>0.2857142857142857</v>
      </c>
      <c r="Q116" s="22">
        <f t="shared" si="83"/>
        <v>0</v>
      </c>
      <c r="R116" s="22">
        <f t="shared" si="84"/>
        <v>0</v>
      </c>
      <c r="S116" s="22">
        <f t="shared" si="85"/>
        <v>0</v>
      </c>
      <c r="T116" s="45">
        <f t="shared" si="61"/>
        <v>0.82857142857142863</v>
      </c>
      <c r="U116" s="18" t="str">
        <f t="shared" si="67"/>
        <v>Molto soddisfatto</v>
      </c>
      <c r="V116" s="21">
        <f>SUM(V112:V115)</f>
        <v>0</v>
      </c>
      <c r="W116" s="21">
        <f>SUM(W112:W115)</f>
        <v>0</v>
      </c>
      <c r="X116" s="21">
        <f>SUM(X112:X115)</f>
        <v>0</v>
      </c>
      <c r="Y116" s="21">
        <f>SUM(Y112:Y115)</f>
        <v>0</v>
      </c>
      <c r="Z116" s="21">
        <f>SUM(Z112:Z115)</f>
        <v>0</v>
      </c>
      <c r="AA116" s="16">
        <f t="shared" si="86"/>
        <v>0</v>
      </c>
      <c r="AB116" s="22">
        <f t="shared" si="87"/>
        <v>0</v>
      </c>
      <c r="AC116" s="22">
        <f t="shared" si="88"/>
        <v>0</v>
      </c>
      <c r="AD116" s="22">
        <f t="shared" si="89"/>
        <v>0</v>
      </c>
      <c r="AE116" s="22">
        <f t="shared" si="90"/>
        <v>0</v>
      </c>
      <c r="AF116" s="22">
        <f t="shared" si="91"/>
        <v>0</v>
      </c>
      <c r="AG116" s="22">
        <f t="shared" si="92"/>
        <v>0</v>
      </c>
      <c r="AH116" s="31">
        <f t="shared" si="93"/>
        <v>0</v>
      </c>
      <c r="AI116" s="31">
        <f t="shared" si="94"/>
        <v>0</v>
      </c>
      <c r="AJ116" s="31">
        <f t="shared" si="95"/>
        <v>0</v>
      </c>
      <c r="AK116" s="31">
        <f t="shared" si="96"/>
        <v>0</v>
      </c>
      <c r="AL116" s="31">
        <f t="shared" si="97"/>
        <v>0</v>
      </c>
      <c r="AM116" s="31">
        <f t="shared" si="98"/>
        <v>0</v>
      </c>
    </row>
    <row r="117" spans="1:43" x14ac:dyDescent="0.35">
      <c r="A117" s="23"/>
      <c r="B117" s="8" t="s">
        <v>63</v>
      </c>
      <c r="C117" s="24"/>
      <c r="D117" s="8"/>
      <c r="E117" s="8" t="s">
        <v>55</v>
      </c>
      <c r="F117" s="8"/>
      <c r="G117" s="25">
        <f>SUM(G11,G16,G21,G26,G31,G36,G41,G46,G51,G56,G61,G66,G71,G76,G81,G86,G91,G96,G101,G106,G111,G116)</f>
        <v>83563</v>
      </c>
      <c r="H117" s="25">
        <f>SUM(H11,H16,H21,H26,H31,H36,H41,H46,H51,H56,H61,H66,H71,H76,H81,H86,H91,H96,H101,H106,H111,H116)</f>
        <v>5887</v>
      </c>
      <c r="I117" s="41">
        <f>+H117/G117</f>
        <v>7.044984024029774E-2</v>
      </c>
      <c r="J117" s="25">
        <f>SUM(J11,J16,J21,J26,J31,J36,J41,J46,J51,J56,J61,J66,J71,J76,J81,J86,J91,J96,J101,J106,J111,J116)</f>
        <v>5444</v>
      </c>
      <c r="K117" s="25">
        <f>SUM(K11,K16,K21,K26,K31,K36,K41,K46,K51,K56,K61,K66,K71,K76,K81,K86,K91,K96,K101,K106,K111,K116)</f>
        <v>321</v>
      </c>
      <c r="L117" s="25">
        <f>SUM(L11,L16,L21,L26,L31,L36,L41,L46,L51,L56,L61,L66,L71,L76,L81,L86,L91,L96,L101,L106,L111,L116)</f>
        <v>44</v>
      </c>
      <c r="M117" s="25">
        <f>SUM(M11,M16,M21,M26,M31,M36,M41,M46,M51,M56,M61,M66,M71,M76,M81,M86,M91,M96,M101,M106,M111,M116)</f>
        <v>26</v>
      </c>
      <c r="N117" s="25">
        <f>SUM(N11,N16,N21,N26,N31,N36,N41,N46,N51,N56,N61,N66,N71,N76,N81,N86,N91,N96,N101,N106,N111,N116)</f>
        <v>1</v>
      </c>
      <c r="O117" s="22">
        <f t="shared" si="81"/>
        <v>0.92474944793613045</v>
      </c>
      <c r="P117" s="22">
        <f t="shared" si="82"/>
        <v>5.4526923730253099E-2</v>
      </c>
      <c r="Q117" s="29">
        <f t="shared" si="83"/>
        <v>7.4740954645829798E-3</v>
      </c>
      <c r="R117" s="29">
        <f t="shared" si="84"/>
        <v>4.4165109563444882E-3</v>
      </c>
      <c r="S117" s="29">
        <f t="shared" si="85"/>
        <v>1.6986580601324953E-4</v>
      </c>
      <c r="T117" s="44">
        <f>AVERAGE(T11,T16,T21,T26,T31,T36,T41,T46,T51,T56,T61,T66,T71,T76,T81,T86,T91,T96,T101,T106,T111,T116)</f>
        <v>0.85544021930966163</v>
      </c>
      <c r="U117" s="27" t="str">
        <f>IF(T117=0,"",IF(T117&gt;=0.75,"Molto soddisfatto",IF(AND(T117&gt;0.5,T117&lt;0.75),"Soddisfatto",IF(AND(T117&gt;=0.25,T117&lt;=0.5),"Parzialmente soddisfatto","Insoddisfatto"))))</f>
        <v>Molto soddisfatto</v>
      </c>
      <c r="V117" s="25">
        <f>SUM(V11,V16,V21,V26,V31,V36,V41,V51,V56,V61,V66,V71,V76,V81,V86,V91,V116)</f>
        <v>15</v>
      </c>
      <c r="W117" s="25">
        <f>SUM(W11,W16,W21,W26,W31,W36,W41,W51,W56,W61,W66,W71,W76,W81,W86,W91,W116)</f>
        <v>12</v>
      </c>
      <c r="X117" s="25">
        <f>SUM(X11,X16,X21,X26,X31,X36,X41,X51,X56,X61,X66,X71,X76,X81,X86,X91,X116)</f>
        <v>14</v>
      </c>
      <c r="Y117" s="25">
        <f>SUM(Y11,Y16,Y21,Y26,Y31,Y36,Y41,Y51,Y56,Y61,Y66,Y71,Y76,Y81,Y86,Y91,Y116)</f>
        <v>0</v>
      </c>
      <c r="Z117" s="25">
        <f>SUM(Z11,Z16,Z21,Z26,Z31,Z36,Z41,Z51,Z56,Z61,Z66,Z71,Z76,Z81,Z86,Z91,Z116)</f>
        <v>17</v>
      </c>
      <c r="AA117" s="25"/>
      <c r="AB117" s="22">
        <f t="shared" ref="AB117" si="99">IFERROR(V117/SUM($V117:$Z117),0)</f>
        <v>0.25862068965517243</v>
      </c>
      <c r="AC117" s="22">
        <f t="shared" ref="AC117" si="100">IFERROR(W117/SUM($V117:$Z117),0)</f>
        <v>0.20689655172413793</v>
      </c>
      <c r="AD117" s="22">
        <f t="shared" ref="AD117" si="101">IFERROR(X117/SUM($V117:$Z117),0)</f>
        <v>0.2413793103448276</v>
      </c>
      <c r="AE117" s="22">
        <f t="shared" ref="AE117" si="102">IFERROR(Y117/SUM($V117:$Z117),0)</f>
        <v>0</v>
      </c>
      <c r="AF117" s="22">
        <f t="shared" ref="AF117" si="103">IFERROR(Z117/SUM($V117:$Z117),0)</f>
        <v>0.29310344827586204</v>
      </c>
      <c r="AG117" s="22">
        <f>MAX(AB116:AF117)</f>
        <v>0.29310344827586204</v>
      </c>
      <c r="AH117" s="28">
        <f t="shared" ref="AH117" si="104">IFERROR(AB117/SUM($V117:$Z117),0)</f>
        <v>4.4589774078478009E-3</v>
      </c>
      <c r="AI117" s="28">
        <f t="shared" ref="AI117" si="105">IFERROR(AC117/SUM($V117:$Z117),0)</f>
        <v>3.5671819262782403E-3</v>
      </c>
      <c r="AJ117" s="28">
        <f t="shared" ref="AJ117" si="106">IFERROR(AD117/SUM($V117:$Z117),0)</f>
        <v>4.1617122473246136E-3</v>
      </c>
      <c r="AK117" s="28">
        <f t="shared" ref="AK117" si="107">IFERROR(AE117/SUM($V117:$Z117),0)</f>
        <v>0</v>
      </c>
      <c r="AL117" s="28">
        <f t="shared" ref="AL117" si="108">IFERROR(AF117/SUM($V117:$Z117),0)</f>
        <v>5.0535077288941729E-3</v>
      </c>
      <c r="AM117" s="28">
        <f>MAX(AH116:AL117)</f>
        <v>5.0535077288941729E-3</v>
      </c>
      <c r="AN117" s="8"/>
      <c r="AO117" s="8"/>
      <c r="AP117" s="8"/>
      <c r="AQ117" s="8"/>
    </row>
    <row r="119" spans="1:43" x14ac:dyDescent="0.35">
      <c r="C119" s="9"/>
    </row>
    <row r="120" spans="1:43" x14ac:dyDescent="0.35">
      <c r="C120" s="9"/>
      <c r="D120" s="9"/>
      <c r="T120" s="46">
        <f>(M139*100)/90*100</f>
        <v>96.423785825853642</v>
      </c>
    </row>
    <row r="121" spans="1:43" x14ac:dyDescent="0.35">
      <c r="C121" s="9"/>
      <c r="D121" s="9"/>
      <c r="G121" s="61"/>
      <c r="H121" s="61"/>
      <c r="I121" s="61"/>
      <c r="J121" s="61"/>
      <c r="K121" s="61"/>
      <c r="L121" s="61"/>
      <c r="M121" s="61"/>
    </row>
    <row r="122" spans="1:43" x14ac:dyDescent="0.35">
      <c r="C122" s="9"/>
      <c r="D122" s="9"/>
      <c r="G122" s="62">
        <f>SUBTOTAL(9,(G11,G16,G21,G26,G31,G36,G41,G46,G51,G56,G61,G66,G71,G76,G81,G86,G91,G96,G101,G106,G111,G116))</f>
        <v>83563</v>
      </c>
      <c r="H122" s="62">
        <f>SUBTOTAL(9,(H11,H16,H21,H26,H31,H36,H41,H46,H51,H56,H61,H66,H71,H76,H81,H86,H91,H96,H101,H106,H111,H116))</f>
        <v>5887</v>
      </c>
      <c r="I122" s="63">
        <f>+H122/G122</f>
        <v>7.044984024029774E-2</v>
      </c>
      <c r="J122" s="61"/>
      <c r="K122" s="61"/>
      <c r="L122" s="61"/>
      <c r="M122" s="61"/>
    </row>
    <row r="123" spans="1:43" x14ac:dyDescent="0.35">
      <c r="G123" s="61"/>
      <c r="H123" s="61"/>
      <c r="I123" s="63">
        <f>SUBTOTAL(1,I11,I16,I21,I26,I31,I36,I41,I46,I51,I56,I61,I66,I71,I76,I81,I86,I91,I96,I101,I106,I111,I116)</f>
        <v>0.28466179541656522</v>
      </c>
      <c r="J123" s="61"/>
      <c r="K123" s="61"/>
      <c r="L123" s="61"/>
      <c r="M123" s="61"/>
      <c r="T123" s="39"/>
      <c r="U123" s="27"/>
    </row>
    <row r="124" spans="1:43" x14ac:dyDescent="0.35">
      <c r="G124" s="61"/>
      <c r="H124" s="61"/>
      <c r="I124" s="61"/>
      <c r="J124" s="61"/>
      <c r="K124" s="61"/>
      <c r="L124" s="61"/>
      <c r="M124" s="61"/>
    </row>
    <row r="125" spans="1:43" x14ac:dyDescent="0.35">
      <c r="G125" s="61"/>
      <c r="H125" s="61"/>
      <c r="I125" s="61"/>
      <c r="J125" s="61"/>
      <c r="K125" s="61"/>
      <c r="L125" s="61"/>
      <c r="M125" s="61"/>
    </row>
    <row r="126" spans="1:43" x14ac:dyDescent="0.35">
      <c r="G126" s="61"/>
      <c r="H126" s="61"/>
      <c r="I126" s="61"/>
      <c r="J126" s="61"/>
      <c r="K126" s="61"/>
      <c r="L126" s="61"/>
      <c r="M126" s="61"/>
    </row>
    <row r="127" spans="1:43" x14ac:dyDescent="0.35">
      <c r="G127" s="61"/>
      <c r="H127" s="61"/>
      <c r="I127" s="61"/>
      <c r="J127" s="61"/>
      <c r="K127" s="61"/>
      <c r="L127" s="61"/>
      <c r="M127" s="61"/>
    </row>
    <row r="128" spans="1:43" x14ac:dyDescent="0.35">
      <c r="G128" s="61"/>
      <c r="H128" s="61"/>
      <c r="I128" s="61"/>
      <c r="J128" s="61"/>
      <c r="K128" s="61"/>
      <c r="L128" s="61"/>
      <c r="M128" s="64">
        <f>+T11*H11</f>
        <v>337.9</v>
      </c>
    </row>
    <row r="129" spans="7:13" x14ac:dyDescent="0.35">
      <c r="G129" s="61"/>
      <c r="H129" s="61"/>
      <c r="I129" s="61"/>
      <c r="J129" s="61"/>
      <c r="K129" s="61"/>
      <c r="L129" s="61"/>
      <c r="M129" s="63">
        <f>+T26*H26</f>
        <v>135.9</v>
      </c>
    </row>
    <row r="130" spans="7:13" x14ac:dyDescent="0.35">
      <c r="G130" s="61"/>
      <c r="H130" s="61"/>
      <c r="I130" s="61"/>
      <c r="J130" s="61"/>
      <c r="K130" s="61"/>
      <c r="L130" s="61"/>
      <c r="M130" s="63">
        <f>+T31*H31</f>
        <v>916.65</v>
      </c>
    </row>
    <row r="131" spans="7:13" x14ac:dyDescent="0.35">
      <c r="G131" s="61"/>
      <c r="H131" s="61"/>
      <c r="I131" s="61"/>
      <c r="J131" s="61"/>
      <c r="K131" s="61"/>
      <c r="L131" s="61"/>
      <c r="M131" s="63">
        <f>+T71*H71</f>
        <v>105.22622950819672</v>
      </c>
    </row>
    <row r="132" spans="7:13" x14ac:dyDescent="0.35">
      <c r="G132" s="61"/>
      <c r="H132" s="61"/>
      <c r="I132" s="61"/>
      <c r="J132" s="61"/>
      <c r="K132" s="61"/>
      <c r="L132" s="61"/>
      <c r="M132" s="65">
        <f>+T76*H76</f>
        <v>3.2666666666666666</v>
      </c>
    </row>
    <row r="133" spans="7:13" x14ac:dyDescent="0.35">
      <c r="G133" s="61"/>
      <c r="H133" s="61"/>
      <c r="I133" s="61"/>
      <c r="J133" s="61"/>
      <c r="K133" s="61"/>
      <c r="L133" s="61"/>
      <c r="M133" s="65">
        <f>+T86*H86</f>
        <v>1.8</v>
      </c>
    </row>
    <row r="134" spans="7:13" x14ac:dyDescent="0.35">
      <c r="G134" s="61"/>
      <c r="H134" s="61"/>
      <c r="I134" s="61"/>
      <c r="J134" s="61"/>
      <c r="K134" s="61"/>
      <c r="L134" s="61"/>
      <c r="M134" s="63">
        <f>+T91*H91</f>
        <v>1294.2</v>
      </c>
    </row>
    <row r="135" spans="7:13" x14ac:dyDescent="0.35">
      <c r="G135" s="61"/>
      <c r="H135" s="61"/>
      <c r="I135" s="61"/>
      <c r="J135" s="61"/>
      <c r="K135" s="61"/>
      <c r="L135" s="61"/>
      <c r="M135" s="65">
        <f>+T96*H96</f>
        <v>4.9000000000000004</v>
      </c>
    </row>
    <row r="136" spans="7:13" x14ac:dyDescent="0.35">
      <c r="G136" s="61"/>
      <c r="H136" s="61"/>
      <c r="I136" s="61"/>
      <c r="J136" s="61"/>
      <c r="K136" s="61"/>
      <c r="L136" s="61"/>
      <c r="M136" s="65">
        <f>+T116*H116</f>
        <v>5.8000000000000007</v>
      </c>
    </row>
    <row r="137" spans="7:13" x14ac:dyDescent="0.35">
      <c r="G137" s="61"/>
      <c r="H137" s="61"/>
      <c r="I137" s="61"/>
      <c r="J137" s="61"/>
      <c r="K137" s="61"/>
      <c r="L137" s="61"/>
      <c r="M137" s="65">
        <f>SUBTOTAL(9,M128:M136)</f>
        <v>2805.6428961748634</v>
      </c>
    </row>
    <row r="138" spans="7:13" x14ac:dyDescent="0.35">
      <c r="G138" s="61"/>
      <c r="H138" s="61"/>
      <c r="I138" s="61"/>
      <c r="J138" s="61"/>
      <c r="K138" s="61"/>
      <c r="L138" s="61"/>
      <c r="M138" s="66">
        <f>SUM(H11,H26,H31,H71,H76,H86,H91,H96,H116)</f>
        <v>3233</v>
      </c>
    </row>
    <row r="139" spans="7:13" x14ac:dyDescent="0.35">
      <c r="G139" s="61"/>
      <c r="H139" s="61"/>
      <c r="I139" s="61"/>
      <c r="J139" s="61"/>
      <c r="K139" s="61"/>
      <c r="L139" s="61"/>
      <c r="M139" s="67">
        <f>+M137/M138</f>
        <v>0.86781407243268271</v>
      </c>
    </row>
  </sheetData>
  <sheetProtection sheet="1" autoFilter="0" pivotTables="0"/>
  <autoFilter ref="A6:AM117" xr:uid="{00000000-0009-0000-0000-000000000000}">
    <filterColumn colId="6">
      <filters>
        <filter val="1.024"/>
        <filter val="1.050"/>
        <filter val="1.432"/>
        <filter val="1.466"/>
        <filter val="1.523"/>
        <filter val="1.762"/>
        <filter val="1.878"/>
        <filter val="1.990"/>
        <filter val="10"/>
        <filter val="100"/>
        <filter val="106"/>
        <filter val="120"/>
        <filter val="13"/>
        <filter val="15.738"/>
        <filter val="155"/>
        <filter val="16"/>
        <filter val="167"/>
        <filter val="170"/>
        <filter val="185"/>
        <filter val="19.318"/>
        <filter val="198"/>
        <filter val="2.025"/>
        <filter val="2.254"/>
        <filter val="2.458"/>
        <filter val="2.530"/>
        <filter val="2.794"/>
        <filter val="2.836"/>
        <filter val="20.758"/>
        <filter val="23"/>
        <filter val="24"/>
        <filter val="25"/>
        <filter val="256"/>
        <filter val="26"/>
        <filter val="291"/>
        <filter val="295"/>
        <filter val="3"/>
        <filter val="3.413"/>
        <filter val="3.469"/>
        <filter val="3.723"/>
        <filter val="3.846"/>
        <filter val="341"/>
        <filter val="35"/>
        <filter val="36"/>
        <filter val="360"/>
        <filter val="366"/>
        <filter val="391"/>
        <filter val="4.008"/>
        <filter val="4.021"/>
        <filter val="4.476"/>
        <filter val="4.594"/>
        <filter val="4.727"/>
        <filter val="40"/>
        <filter val="404"/>
        <filter val="423"/>
        <filter val="434"/>
        <filter val="445"/>
        <filter val="483"/>
        <filter val="489"/>
        <filter val="490"/>
        <filter val="5.976"/>
        <filter val="50"/>
        <filter val="6"/>
        <filter val="6.269"/>
        <filter val="60"/>
        <filter val="635"/>
        <filter val="641"/>
        <filter val="65"/>
        <filter val="682"/>
        <filter val="7"/>
        <filter val="7.292"/>
        <filter val="7.397"/>
        <filter val="70"/>
        <filter val="739"/>
        <filter val="75"/>
        <filter val="8"/>
        <filter val="80"/>
        <filter val="82"/>
        <filter val="83.563"/>
        <filter val="85"/>
        <filter val="9.531"/>
        <filter val="92"/>
        <filter val="940"/>
      </filters>
    </filterColumn>
    <sortState xmlns:xlrd2="http://schemas.microsoft.com/office/spreadsheetml/2017/richdata2" ref="A8:AM110">
      <sortCondition ref="C6:C110"/>
    </sortState>
  </autoFilter>
  <mergeCells count="15">
    <mergeCell ref="G5:G6"/>
    <mergeCell ref="A5:A6"/>
    <mergeCell ref="B5:B6"/>
    <mergeCell ref="C5:C6"/>
    <mergeCell ref="D5:D6"/>
    <mergeCell ref="E5:F6"/>
    <mergeCell ref="V5:AA5"/>
    <mergeCell ref="AB5:AG5"/>
    <mergeCell ref="AH5:AM5"/>
    <mergeCell ref="H5:H6"/>
    <mergeCell ref="I5:I6"/>
    <mergeCell ref="J5:N5"/>
    <mergeCell ref="O5:S5"/>
    <mergeCell ref="T5:T6"/>
    <mergeCell ref="U5:U6"/>
  </mergeCells>
  <conditionalFormatting sqref="Q1:R4">
    <cfRule type="expression" dxfId="1" priority="1">
      <formula>"OK"</formula>
    </cfRule>
    <cfRule type="cellIs" dxfId="0" priority="2" operator="equal">
      <formula>"""OK"""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8" scale="42" fitToHeight="45" orientation="landscape" r:id="rId1"/>
  <headerFooter>
    <oddHeader>&amp;C&amp;"Times New Roman,Grassetto"&amp;12SEGRETARIATO GENERALE DELLA DIFESA/DNA
II Reparto - Coordinamento Amministrativo
&amp;"Calibri,Normale"&amp;11Rilevazione del grado di soddisfazione degli utenti e dei cittadini per le attività e i servizi erogati dall'AD 2024</oddHeader>
    <oddFooter>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2024</vt:lpstr>
      <vt:lpstr>'2024'!Area_stampa</vt:lpstr>
      <vt:lpstr>'2024'!Print_Area</vt:lpstr>
      <vt:lpstr>'2024'!Print_Titles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DORAZI</dc:creator>
  <cp:lastModifiedBy>Graziano D'Orazi</cp:lastModifiedBy>
  <cp:lastPrinted>2024-06-06T17:09:08Z</cp:lastPrinted>
  <dcterms:created xsi:type="dcterms:W3CDTF">2020-06-16T17:27:20Z</dcterms:created>
  <dcterms:modified xsi:type="dcterms:W3CDTF">2025-03-24T12:02:03Z</dcterms:modified>
</cp:coreProperties>
</file>